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8800" windowHeight="12210"/>
  </bookViews>
  <sheets>
    <sheet name="Приложение к ПЗ доходы" sheetId="5" r:id="rId1"/>
    <sheet name="data 2018" sheetId="3" state="hidden" r:id="rId2"/>
    <sheet name="для Старовойтовой" sheetId="4" state="hidden" r:id="rId3"/>
  </sheets>
  <definedNames>
    <definedName name="_xlnm._FilterDatabase" localSheetId="1" hidden="1">'data 2018'!$B$1:$D$155</definedName>
    <definedName name="_xlnm._FilterDatabase" localSheetId="2" hidden="1">'для Старовойтовой'!$A$2:$I$75</definedName>
    <definedName name="_xlnm._FilterDatabase" localSheetId="0" hidden="1">'Приложение к ПЗ доходы'!$A$10:$E$10</definedName>
    <definedName name="_xlnm.Print_Titles" localSheetId="2">'для Старовойтовой'!$2:$2</definedName>
    <definedName name="_xlnm.Print_Titles" localSheetId="0">'Приложение к ПЗ доходы'!$10:$10</definedName>
    <definedName name="_xlnm.Print_Area" localSheetId="0">'Приложение к ПЗ доходы'!$A$1:$E$52</definedName>
  </definedNames>
  <calcPr calcId="145621"/>
  <pivotCaches>
    <pivotCache cacheId="0" r:id="rId4"/>
  </pivotCaches>
</workbook>
</file>

<file path=xl/calcChain.xml><?xml version="1.0" encoding="utf-8"?>
<calcChain xmlns="http://schemas.openxmlformats.org/spreadsheetml/2006/main">
  <c r="C13" i="5" l="1"/>
  <c r="C12" i="5" s="1"/>
  <c r="C16" i="5"/>
  <c r="C15" i="5" s="1"/>
  <c r="C19" i="5"/>
  <c r="C18" i="5" s="1"/>
  <c r="C11" i="5" l="1"/>
  <c r="C45" i="5"/>
  <c r="C44" i="5" s="1"/>
  <c r="C37" i="5"/>
  <c r="C33" i="5"/>
  <c r="C30" i="5"/>
  <c r="C29" i="5" s="1"/>
  <c r="C32" i="5" l="1"/>
  <c r="C22" i="5" s="1"/>
  <c r="C21" i="5" s="1"/>
  <c r="E51" i="5"/>
  <c r="D51" i="5"/>
  <c r="C48" i="5" l="1"/>
  <c r="C47" i="5" s="1"/>
  <c r="E26" i="5" l="1"/>
  <c r="D26" i="5"/>
  <c r="C27" i="5"/>
  <c r="C26" i="5" s="1"/>
  <c r="C24" i="5" l="1"/>
  <c r="C23" i="5" s="1"/>
  <c r="C51" i="5" s="1"/>
  <c r="E45" i="5" l="1"/>
  <c r="E44" i="5" s="1"/>
  <c r="D45" i="5"/>
  <c r="D44" i="5" s="1"/>
  <c r="F69" i="4" l="1"/>
  <c r="D69" i="4"/>
  <c r="F68" i="4"/>
  <c r="D68" i="4"/>
  <c r="G4" i="4" l="1"/>
  <c r="E12" i="4"/>
  <c r="E69" i="4" l="1"/>
  <c r="G69" i="4" s="1"/>
  <c r="E68" i="4"/>
  <c r="G68" i="4" s="1"/>
  <c r="A155" i="3"/>
  <c r="A154" i="3"/>
  <c r="A153" i="3"/>
  <c r="A152" i="3"/>
  <c r="A151" i="3"/>
  <c r="A150" i="3"/>
  <c r="A149" i="3"/>
  <c r="A148" i="3"/>
  <c r="A147" i="3"/>
  <c r="A146" i="3"/>
  <c r="A145" i="3"/>
  <c r="A144" i="3"/>
  <c r="A143" i="3"/>
  <c r="A142" i="3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4" i="3"/>
  <c r="A3" i="3"/>
  <c r="A2" i="3"/>
  <c r="K197" i="3" l="1"/>
  <c r="K193" i="3"/>
  <c r="K189" i="3"/>
  <c r="K185" i="3"/>
  <c r="K181" i="3"/>
  <c r="K177" i="3"/>
  <c r="K173" i="3"/>
  <c r="K166" i="3"/>
  <c r="K162" i="3"/>
  <c r="K158" i="3"/>
  <c r="K154" i="3"/>
  <c r="K150" i="3"/>
  <c r="K146" i="3"/>
  <c r="K142" i="3"/>
  <c r="K138" i="3"/>
  <c r="K133" i="3"/>
  <c r="K129" i="3"/>
  <c r="K125" i="3"/>
  <c r="K121" i="3"/>
  <c r="K117" i="3"/>
  <c r="K113" i="3"/>
  <c r="K109" i="3"/>
  <c r="K105" i="3"/>
  <c r="K101" i="3"/>
  <c r="K97" i="3"/>
  <c r="K93" i="3"/>
  <c r="K89" i="3"/>
  <c r="K85" i="3"/>
  <c r="K81" i="3"/>
  <c r="K77" i="3"/>
  <c r="K73" i="3"/>
  <c r="K69" i="3"/>
  <c r="K64" i="3"/>
  <c r="K60" i="3"/>
  <c r="K56" i="3"/>
  <c r="K52" i="3"/>
  <c r="K48" i="3"/>
  <c r="K44" i="3"/>
  <c r="K40" i="3"/>
  <c r="K36" i="3"/>
  <c r="K32" i="3"/>
  <c r="K28" i="3"/>
  <c r="K24" i="3"/>
  <c r="K20" i="3"/>
  <c r="K16" i="3"/>
  <c r="K12" i="3"/>
  <c r="K8" i="3"/>
  <c r="K4" i="3"/>
  <c r="J198" i="3"/>
  <c r="J194" i="3"/>
  <c r="J190" i="3"/>
  <c r="J186" i="3"/>
  <c r="J182" i="3"/>
  <c r="J178" i="3"/>
  <c r="J174" i="3"/>
  <c r="J166" i="3"/>
  <c r="J162" i="3"/>
  <c r="J158" i="3"/>
  <c r="J154" i="3"/>
  <c r="J150" i="3"/>
  <c r="J146" i="3"/>
  <c r="J142" i="3"/>
  <c r="J138" i="3"/>
  <c r="J133" i="3"/>
  <c r="J129" i="3"/>
  <c r="J125" i="3"/>
  <c r="J121" i="3"/>
  <c r="J117" i="3"/>
  <c r="J113" i="3"/>
  <c r="J109" i="3"/>
  <c r="J105" i="3"/>
  <c r="J101" i="3"/>
  <c r="J97" i="3"/>
  <c r="J93" i="3"/>
  <c r="J89" i="3"/>
  <c r="J85" i="3"/>
  <c r="J81" i="3"/>
  <c r="J77" i="3"/>
  <c r="J73" i="3"/>
  <c r="J69" i="3"/>
  <c r="J64" i="3"/>
  <c r="J60" i="3"/>
  <c r="J56" i="3"/>
  <c r="J52" i="3"/>
  <c r="J48" i="3"/>
  <c r="K200" i="3"/>
  <c r="K195" i="3"/>
  <c r="K190" i="3"/>
  <c r="K184" i="3"/>
  <c r="K179" i="3"/>
  <c r="K174" i="3"/>
  <c r="K165" i="3"/>
  <c r="K160" i="3"/>
  <c r="K155" i="3"/>
  <c r="K149" i="3"/>
  <c r="K144" i="3"/>
  <c r="K139" i="3"/>
  <c r="K132" i="3"/>
  <c r="K127" i="3"/>
  <c r="K122" i="3"/>
  <c r="K116" i="3"/>
  <c r="K111" i="3"/>
  <c r="K106" i="3"/>
  <c r="K100" i="3"/>
  <c r="K95" i="3"/>
  <c r="K90" i="3"/>
  <c r="K84" i="3"/>
  <c r="K79" i="3"/>
  <c r="K74" i="3"/>
  <c r="K68" i="3"/>
  <c r="K62" i="3"/>
  <c r="K57" i="3"/>
  <c r="K51" i="3"/>
  <c r="K46" i="3"/>
  <c r="K41" i="3"/>
  <c r="K35" i="3"/>
  <c r="K30" i="3"/>
  <c r="K25" i="3"/>
  <c r="K19" i="3"/>
  <c r="K14" i="3"/>
  <c r="K9" i="3"/>
  <c r="K3" i="3"/>
  <c r="J196" i="3"/>
  <c r="J191" i="3"/>
  <c r="J185" i="3"/>
  <c r="J180" i="3"/>
  <c r="J175" i="3"/>
  <c r="J165" i="3"/>
  <c r="J160" i="3"/>
  <c r="J155" i="3"/>
  <c r="J149" i="3"/>
  <c r="J144" i="3"/>
  <c r="J139" i="3"/>
  <c r="J132" i="3"/>
  <c r="J127" i="3"/>
  <c r="J122" i="3"/>
  <c r="J116" i="3"/>
  <c r="J111" i="3"/>
  <c r="J106" i="3"/>
  <c r="J100" i="3"/>
  <c r="J95" i="3"/>
  <c r="J90" i="3"/>
  <c r="J84" i="3"/>
  <c r="J79" i="3"/>
  <c r="J74" i="3"/>
  <c r="J68" i="3"/>
  <c r="J62" i="3"/>
  <c r="J57" i="3"/>
  <c r="J51" i="3"/>
  <c r="J46" i="3"/>
  <c r="J42" i="3"/>
  <c r="J38" i="3"/>
  <c r="J34" i="3"/>
  <c r="J30" i="3"/>
  <c r="J26" i="3"/>
  <c r="J22" i="3"/>
  <c r="J18" i="3"/>
  <c r="J14" i="3"/>
  <c r="J10" i="3"/>
  <c r="J6" i="3"/>
  <c r="I3" i="3"/>
  <c r="I7" i="3"/>
  <c r="I11" i="3"/>
  <c r="I15" i="3"/>
  <c r="I19" i="3"/>
  <c r="I23" i="3"/>
  <c r="I27" i="3"/>
  <c r="I32" i="3"/>
  <c r="I36" i="3"/>
  <c r="I40" i="3"/>
  <c r="K199" i="3"/>
  <c r="K194" i="3"/>
  <c r="K188" i="3"/>
  <c r="K183" i="3"/>
  <c r="K178" i="3"/>
  <c r="K171" i="3"/>
  <c r="K164" i="3"/>
  <c r="K159" i="3"/>
  <c r="K153" i="3"/>
  <c r="K148" i="3"/>
  <c r="K143" i="3"/>
  <c r="K137" i="3"/>
  <c r="K131" i="3"/>
  <c r="K126" i="3"/>
  <c r="K120" i="3"/>
  <c r="K115" i="3"/>
  <c r="K110" i="3"/>
  <c r="K104" i="3"/>
  <c r="K99" i="3"/>
  <c r="K94" i="3"/>
  <c r="K88" i="3"/>
  <c r="K83" i="3"/>
  <c r="K78" i="3"/>
  <c r="K72" i="3"/>
  <c r="K66" i="3"/>
  <c r="K61" i="3"/>
  <c r="K55" i="3"/>
  <c r="K50" i="3"/>
  <c r="K45" i="3"/>
  <c r="K39" i="3"/>
  <c r="K34" i="3"/>
  <c r="K29" i="3"/>
  <c r="K23" i="3"/>
  <c r="K18" i="3"/>
  <c r="K13" i="3"/>
  <c r="K7" i="3"/>
  <c r="J200" i="3"/>
  <c r="J195" i="3"/>
  <c r="J189" i="3"/>
  <c r="J184" i="3"/>
  <c r="J179" i="3"/>
  <c r="J173" i="3"/>
  <c r="J164" i="3"/>
  <c r="J159" i="3"/>
  <c r="J153" i="3"/>
  <c r="J148" i="3"/>
  <c r="J143" i="3"/>
  <c r="J137" i="3"/>
  <c r="J131" i="3"/>
  <c r="J126" i="3"/>
  <c r="J120" i="3"/>
  <c r="K198" i="3"/>
  <c r="K187" i="3"/>
  <c r="K176" i="3"/>
  <c r="K163" i="3"/>
  <c r="K152" i="3"/>
  <c r="K141" i="3"/>
  <c r="K130" i="3"/>
  <c r="K119" i="3"/>
  <c r="K108" i="3"/>
  <c r="K98" i="3"/>
  <c r="K87" i="3"/>
  <c r="K76" i="3"/>
  <c r="K65" i="3"/>
  <c r="K54" i="3"/>
  <c r="K43" i="3"/>
  <c r="K33" i="3"/>
  <c r="K22" i="3"/>
  <c r="K11" i="3"/>
  <c r="J199" i="3"/>
  <c r="J188" i="3"/>
  <c r="J177" i="3"/>
  <c r="J163" i="3"/>
  <c r="J152" i="3"/>
  <c r="J141" i="3"/>
  <c r="J130" i="3"/>
  <c r="J119" i="3"/>
  <c r="J112" i="3"/>
  <c r="J104" i="3"/>
  <c r="J98" i="3"/>
  <c r="J91" i="3"/>
  <c r="J83" i="3"/>
  <c r="J76" i="3"/>
  <c r="J70" i="3"/>
  <c r="J61" i="3"/>
  <c r="J54" i="3"/>
  <c r="J47" i="3"/>
  <c r="J41" i="3"/>
  <c r="J36" i="3"/>
  <c r="J31" i="3"/>
  <c r="J25" i="3"/>
  <c r="J20" i="3"/>
  <c r="J15" i="3"/>
  <c r="J9" i="3"/>
  <c r="J4" i="3"/>
  <c r="I6" i="3"/>
  <c r="I12" i="3"/>
  <c r="I17" i="3"/>
  <c r="I22" i="3"/>
  <c r="I28" i="3"/>
  <c r="I34" i="3"/>
  <c r="I39" i="3"/>
  <c r="I44" i="3"/>
  <c r="I48" i="3"/>
  <c r="I52" i="3"/>
  <c r="I56" i="3"/>
  <c r="I60" i="3"/>
  <c r="I64" i="3"/>
  <c r="I69" i="3"/>
  <c r="I73" i="3"/>
  <c r="I77" i="3"/>
  <c r="I81" i="3"/>
  <c r="I85" i="3"/>
  <c r="I89" i="3"/>
  <c r="I93" i="3"/>
  <c r="K192" i="3"/>
  <c r="K182" i="3"/>
  <c r="K170" i="3"/>
  <c r="K157" i="3"/>
  <c r="K147" i="3"/>
  <c r="K135" i="3"/>
  <c r="K124" i="3"/>
  <c r="K114" i="3"/>
  <c r="K103" i="3"/>
  <c r="K92" i="3"/>
  <c r="K82" i="3"/>
  <c r="K71" i="3"/>
  <c r="K59" i="3"/>
  <c r="K49" i="3"/>
  <c r="K38" i="3"/>
  <c r="K27" i="3"/>
  <c r="K17" i="3"/>
  <c r="K6" i="3"/>
  <c r="J193" i="3"/>
  <c r="J183" i="3"/>
  <c r="J170" i="3"/>
  <c r="J157" i="3"/>
  <c r="J147" i="3"/>
  <c r="J135" i="3"/>
  <c r="J124" i="3"/>
  <c r="J115" i="3"/>
  <c r="J108" i="3"/>
  <c r="J102" i="3"/>
  <c r="J94" i="3"/>
  <c r="J87" i="3"/>
  <c r="J80" i="3"/>
  <c r="J72" i="3"/>
  <c r="J65" i="3"/>
  <c r="J58" i="3"/>
  <c r="J50" i="3"/>
  <c r="J44" i="3"/>
  <c r="J39" i="3"/>
  <c r="J33" i="3"/>
  <c r="J28" i="3"/>
  <c r="J23" i="3"/>
  <c r="J17" i="3"/>
  <c r="J12" i="3"/>
  <c r="J7" i="3"/>
  <c r="I4" i="3"/>
  <c r="I9" i="3"/>
  <c r="I14" i="3"/>
  <c r="I20" i="3"/>
  <c r="I25" i="3"/>
  <c r="I31" i="3"/>
  <c r="I37" i="3"/>
  <c r="I42" i="3"/>
  <c r="I46" i="3"/>
  <c r="I50" i="3"/>
  <c r="I54" i="3"/>
  <c r="I58" i="3"/>
  <c r="I62" i="3"/>
  <c r="I66" i="3"/>
  <c r="I71" i="3"/>
  <c r="I75" i="3"/>
  <c r="I79" i="3"/>
  <c r="I83" i="3"/>
  <c r="I87" i="3"/>
  <c r="I91" i="3"/>
  <c r="I95" i="3"/>
  <c r="I99" i="3"/>
  <c r="I103" i="3"/>
  <c r="I107" i="3"/>
  <c r="I111" i="3"/>
  <c r="I115" i="3"/>
  <c r="I119" i="3"/>
  <c r="I123" i="3"/>
  <c r="I127" i="3"/>
  <c r="I131" i="3"/>
  <c r="I135" i="3"/>
  <c r="I140" i="3"/>
  <c r="I144" i="3"/>
  <c r="I148" i="3"/>
  <c r="I152" i="3"/>
  <c r="I157" i="3"/>
  <c r="I166" i="3"/>
  <c r="I175" i="3"/>
  <c r="I179" i="3"/>
  <c r="I183" i="3"/>
  <c r="I187" i="3"/>
  <c r="I191" i="3"/>
  <c r="I197" i="3"/>
  <c r="I193" i="3"/>
  <c r="I188" i="3"/>
  <c r="I182" i="3"/>
  <c r="I177" i="3"/>
  <c r="I167" i="3"/>
  <c r="I155" i="3"/>
  <c r="I150" i="3"/>
  <c r="I145" i="3"/>
  <c r="I139" i="3"/>
  <c r="I133" i="3"/>
  <c r="I128" i="3"/>
  <c r="I122" i="3"/>
  <c r="I117" i="3"/>
  <c r="I112" i="3"/>
  <c r="I106" i="3"/>
  <c r="I101" i="3"/>
  <c r="I96" i="3"/>
  <c r="I88" i="3"/>
  <c r="I80" i="3"/>
  <c r="I72" i="3"/>
  <c r="I63" i="3"/>
  <c r="I55" i="3"/>
  <c r="I47" i="3"/>
  <c r="I38" i="3"/>
  <c r="I26" i="3"/>
  <c r="I16" i="3"/>
  <c r="I5" i="3"/>
  <c r="J11" i="3"/>
  <c r="J21" i="3"/>
  <c r="J32" i="3"/>
  <c r="J43" i="3"/>
  <c r="J55" i="3"/>
  <c r="J71" i="3"/>
  <c r="J86" i="3"/>
  <c r="J99" i="3"/>
  <c r="J114" i="3"/>
  <c r="J134" i="3"/>
  <c r="J156" i="3"/>
  <c r="J181" i="3"/>
  <c r="K5" i="3"/>
  <c r="K26" i="3"/>
  <c r="K47" i="3"/>
  <c r="K70" i="3"/>
  <c r="K91" i="3"/>
  <c r="K112" i="3"/>
  <c r="K134" i="3"/>
  <c r="K156" i="3"/>
  <c r="K180" i="3"/>
  <c r="I200" i="3"/>
  <c r="I196" i="3"/>
  <c r="I192" i="3"/>
  <c r="I186" i="3"/>
  <c r="I181" i="3"/>
  <c r="I176" i="3"/>
  <c r="I165" i="3"/>
  <c r="I154" i="3"/>
  <c r="I149" i="3"/>
  <c r="I143" i="3"/>
  <c r="I138" i="3"/>
  <c r="I132" i="3"/>
  <c r="I126" i="3"/>
  <c r="I121" i="3"/>
  <c r="I116" i="3"/>
  <c r="I110" i="3"/>
  <c r="I105" i="3"/>
  <c r="I100" i="3"/>
  <c r="I94" i="3"/>
  <c r="I86" i="3"/>
  <c r="I78" i="3"/>
  <c r="I70" i="3"/>
  <c r="I61" i="3"/>
  <c r="I53" i="3"/>
  <c r="I45" i="3"/>
  <c r="I35" i="3"/>
  <c r="I24" i="3"/>
  <c r="I13" i="3"/>
  <c r="J3" i="3"/>
  <c r="J13" i="3"/>
  <c r="J24" i="3"/>
  <c r="J35" i="3"/>
  <c r="J45" i="3"/>
  <c r="J59" i="3"/>
  <c r="J75" i="3"/>
  <c r="J88" i="3"/>
  <c r="J103" i="3"/>
  <c r="J118" i="3"/>
  <c r="J140" i="3"/>
  <c r="J161" i="3"/>
  <c r="J187" i="3"/>
  <c r="K10" i="3"/>
  <c r="K31" i="3"/>
  <c r="K53" i="3"/>
  <c r="K75" i="3"/>
  <c r="K96" i="3"/>
  <c r="K118" i="3"/>
  <c r="K140" i="3"/>
  <c r="K161" i="3"/>
  <c r="K186" i="3"/>
  <c r="I199" i="3"/>
  <c r="I195" i="3"/>
  <c r="I190" i="3"/>
  <c r="I185" i="3"/>
  <c r="I180" i="3"/>
  <c r="I174" i="3"/>
  <c r="I164" i="3"/>
  <c r="I153" i="3"/>
  <c r="I147" i="3"/>
  <c r="I142" i="3"/>
  <c r="I137" i="3"/>
  <c r="I130" i="3"/>
  <c r="I125" i="3"/>
  <c r="I120" i="3"/>
  <c r="I114" i="3"/>
  <c r="I109" i="3"/>
  <c r="I104" i="3"/>
  <c r="I98" i="3"/>
  <c r="I92" i="3"/>
  <c r="I84" i="3"/>
  <c r="I76" i="3"/>
  <c r="I68" i="3"/>
  <c r="I59" i="3"/>
  <c r="I51" i="3"/>
  <c r="I43" i="3"/>
  <c r="I33" i="3"/>
  <c r="I21" i="3"/>
  <c r="I10" i="3"/>
  <c r="J5" i="3"/>
  <c r="J16" i="3"/>
  <c r="J27" i="3"/>
  <c r="J37" i="3"/>
  <c r="J49" i="3"/>
  <c r="J63" i="3"/>
  <c r="J78" i="3"/>
  <c r="J92" i="3"/>
  <c r="J107" i="3"/>
  <c r="J123" i="3"/>
  <c r="J145" i="3"/>
  <c r="J167" i="3"/>
  <c r="J192" i="3"/>
  <c r="K15" i="3"/>
  <c r="K37" i="3"/>
  <c r="K58" i="3"/>
  <c r="K80" i="3"/>
  <c r="K102" i="3"/>
  <c r="K123" i="3"/>
  <c r="K145" i="3"/>
  <c r="K167" i="3"/>
  <c r="K191" i="3"/>
  <c r="I198" i="3"/>
  <c r="I194" i="3"/>
  <c r="I189" i="3"/>
  <c r="I184" i="3"/>
  <c r="I178" i="3"/>
  <c r="I173" i="3"/>
  <c r="I163" i="3"/>
  <c r="I151" i="3"/>
  <c r="I146" i="3"/>
  <c r="I141" i="3"/>
  <c r="I134" i="3"/>
  <c r="I129" i="3"/>
  <c r="I124" i="3"/>
  <c r="I118" i="3"/>
  <c r="I113" i="3"/>
  <c r="I108" i="3"/>
  <c r="I102" i="3"/>
  <c r="I97" i="3"/>
  <c r="I90" i="3"/>
  <c r="I82" i="3"/>
  <c r="I74" i="3"/>
  <c r="I65" i="3"/>
  <c r="I57" i="3"/>
  <c r="I49" i="3"/>
  <c r="I41" i="3"/>
  <c r="I30" i="3"/>
  <c r="I18" i="3"/>
  <c r="I8" i="3"/>
  <c r="J8" i="3"/>
  <c r="J19" i="3"/>
  <c r="J29" i="3"/>
  <c r="J40" i="3"/>
  <c r="J53" i="3"/>
  <c r="J66" i="3"/>
  <c r="J82" i="3"/>
  <c r="J96" i="3"/>
  <c r="J110" i="3"/>
  <c r="J128" i="3"/>
  <c r="J151" i="3"/>
  <c r="J176" i="3"/>
  <c r="J197" i="3"/>
  <c r="K21" i="3"/>
  <c r="K42" i="3"/>
  <c r="K63" i="3"/>
  <c r="K86" i="3"/>
  <c r="K107" i="3"/>
  <c r="K128" i="3"/>
  <c r="K151" i="3"/>
  <c r="K175" i="3"/>
  <c r="K196" i="3"/>
  <c r="J201" i="3" l="1"/>
  <c r="J206" i="3" s="1"/>
  <c r="K201" i="3"/>
  <c r="K206" i="3" s="1"/>
  <c r="I201" i="3"/>
  <c r="I206" i="3" s="1"/>
</calcChain>
</file>

<file path=xl/comments1.xml><?xml version="1.0" encoding="utf-8"?>
<comments xmlns="http://schemas.openxmlformats.org/spreadsheetml/2006/main">
  <authors>
    <author>Варульникова С.</author>
    <author>Соловьёва</author>
  </authors>
  <commentList>
    <comment ref="B29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816,819</t>
        </r>
      </text>
    </comment>
    <comment ref="B43" authorId="1">
      <text>
        <r>
          <rPr>
            <sz val="9"/>
            <color indexed="81"/>
            <rFont val="Tahoma"/>
            <family val="2"/>
            <charset val="204"/>
          </rPr>
          <t xml:space="preserve">в расходах у 819
</t>
        </r>
      </text>
    </comment>
    <comment ref="B54" authorId="0">
      <text>
        <r>
          <rPr>
            <b/>
            <sz val="9"/>
            <color indexed="81"/>
            <rFont val="Tahoma"/>
            <family val="2"/>
            <charset val="204"/>
          </rPr>
          <t>Варульникова С.:</t>
        </r>
        <r>
          <rPr>
            <sz val="9"/>
            <color indexed="81"/>
            <rFont val="Tahoma"/>
            <family val="2"/>
            <charset val="204"/>
          </rPr>
          <t xml:space="preserve">
в расходах 819, 821</t>
        </r>
      </text>
    </comment>
  </commentList>
</comments>
</file>

<file path=xl/sharedStrings.xml><?xml version="1.0" encoding="utf-8"?>
<sst xmlns="http://schemas.openxmlformats.org/spreadsheetml/2006/main" count="643" uniqueCount="401">
  <si>
    <t>ГАД</t>
  </si>
  <si>
    <t>2 02 25021 02 0000 150</t>
  </si>
  <si>
    <t>2 02 25084 02 0000 150</t>
  </si>
  <si>
    <t>2 02 25097 02 0000 150</t>
  </si>
  <si>
    <t>2 02 25519 02 0000 150</t>
  </si>
  <si>
    <t>2 02 25527 02 0000 150</t>
  </si>
  <si>
    <t>2 02 25555 02 0000 150</t>
  </si>
  <si>
    <t>2 02 45159 02 0000 150</t>
  </si>
  <si>
    <t>2 02 25027 02 0000 150</t>
  </si>
  <si>
    <t>2 02 25082 02 0000 150</t>
  </si>
  <si>
    <t>2 02 25086 02 0000 150</t>
  </si>
  <si>
    <t>2 02 25209 02 0000 150</t>
  </si>
  <si>
    <t>2 02 25402 02 0000 150</t>
  </si>
  <si>
    <t>2 02 25462 02 0000 150</t>
  </si>
  <si>
    <t>2 02 25467 02 0000 150</t>
  </si>
  <si>
    <t>2 02 25543 02 0000 150</t>
  </si>
  <si>
    <t>Наименование</t>
  </si>
  <si>
    <r>
      <t xml:space="preserve"> </t>
    </r>
    <r>
      <rPr>
        <b/>
        <sz val="10"/>
        <rFont val="Corbel"/>
        <family val="2"/>
        <charset val="204"/>
      </rPr>
      <t>Σ</t>
    </r>
    <r>
      <rPr>
        <b/>
        <sz val="10"/>
        <rFont val="Calibri Light"/>
        <family val="2"/>
        <charset val="204"/>
      </rPr>
      <t xml:space="preserve"> 2019 год, в том числе:</t>
    </r>
  </si>
  <si>
    <t>средства федерального бюджета</t>
  </si>
  <si>
    <t>%</t>
  </si>
  <si>
    <t>средства областного бюджета (сверхсофи-нансирование)</t>
  </si>
  <si>
    <t>Соглашение</t>
  </si>
  <si>
    <t>2 02 25517 02 0000 150</t>
  </si>
  <si>
    <t>2 02 15001 02 0000 150</t>
  </si>
  <si>
    <t>2 02 15009 02 0000 150</t>
  </si>
  <si>
    <t>2019 год</t>
  </si>
  <si>
    <t>2020 год</t>
  </si>
  <si>
    <t>2021 год</t>
  </si>
  <si>
    <t>средства
областного
бюджета (софинансирование)</t>
  </si>
  <si>
    <t>Субсидии бюджетам субъектов Российской Федерации на мероприятия федеральной целевой программы "Развитие водохозяйственного комплекса Российской Федерации в 2012 - 2020 годах"</t>
  </si>
  <si>
    <t>Субсидии бюджетам субъектов Российской Федерации на мероприятия по стимулированию программ развития жилищного строительства субъектов Российской Федерации</t>
  </si>
  <si>
    <t>Субсидии бюджетам субъектов Российской Федерации на поддержку региональных проектов в сфере информационных технологий</t>
  </si>
  <si>
    <t>Субсидии бюджетам субъектов Российской Федерации на реализацию мероприятий государственной программы Российской Федерации "Доступная среда" на 2011 - 2020 годы</t>
  </si>
  <si>
    <t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</t>
  </si>
  <si>
    <t>Субсидии бюджетам субъектов Российской Федерации на адресную финансовую поддержку спортивных организаций, осуществляющих подготовку спортивного резерва для сборных команд Российской Федерации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</si>
  <si>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</si>
  <si>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субъектов Российской Федерации на ежемесячную денежную выплату, назначаемую в случае рождения третьего ребенка или последующих детей до достижения ребенком возраста трех лет</t>
  </si>
  <si>
    <t>Субсидии бюджетам субъектов Российской Федерации на реализацию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</si>
  <si>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Субсидии бюджетам субъектов Российской Федерации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</si>
  <si>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</t>
  </si>
  <si>
    <t>Субсидии бюджетам субъектов Российской Федерации на реализацию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</t>
  </si>
  <si>
    <t>Субсидии бюджетам субъектов Российской Федерации на единовременные компенсационные выплаты  медицинским работникам (врачам, фельдшерам) в возрасте до 50 лет, прибывшим (переехавшим) на работу в сельские населенные пункты, либо рабочие поселки, либо поселки городского типа, либо города с населением до 50 тыс. человек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</si>
  <si>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создания и модернизации объектов спортивной инфраструктуры региональной собственности для занятий физической культурой и спортом</t>
  </si>
  <si>
    <t>Субсидии бюджетам субъектов Российской Федерации на развитие материально-технической базы детских поликлиник и детских поликлинических отделений медицинских организаций, оказывающих первичную медико-санитарную помощь</t>
  </si>
  <si>
    <t>Субсидии бюджетам субъектов Российской Федерации на создание детских технопарков "Кванториум"</t>
  </si>
  <si>
    <t>Субсидии бюджетам субъектов Российской Федерации на поддержку образования для детей с ограниченными возможностями здоровья</t>
  </si>
  <si>
    <t>Субсидии бюджетам субъектов Российской Федерации на  развитие паллиативной медицинской помощи</t>
  </si>
  <si>
    <t>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</t>
  </si>
  <si>
    <t>Субсидии бюджетам субъектов Российской Федерации на оснащение объектов спортивной инфраструктуры спортивно-технологическим оборудованием</t>
  </si>
  <si>
    <t>Субсидии бюджетам субъектов Российской Федерации на приобретение спортивного оборудования и инвентаря для приведения организаций спортивной подготовки в нормативное состояние</t>
  </si>
  <si>
    <t>Субсидии бюджетам субъектов Российской Федерации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</si>
  <si>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Субсидии бюджетам субъектов Российской Федерации на ликвидацию несанкционированных свалок в границах городов и наиболее опасных объектов накопленного экологического вреда окружающей среде</t>
  </si>
  <si>
    <t>Субсидии бюджетам субъектов Российской Федерации на строительство и реконструкцию (модернизацию) объектов питьевого водоснабжения</t>
  </si>
  <si>
    <t>Субсидии бюджетам субъектов Российской Федерации на софинансирование расходов, возникающих при оказании гражданам Российской Федерации высокотехнологичной медицинской помощи, не включенной в базовую программу обязательного медицинского страхования</t>
  </si>
  <si>
    <t>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</t>
  </si>
  <si>
    <t>Субсидии бюджетам субъектов Российской Федерации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</si>
  <si>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субъектов Российской Федерации на финансовое обеспечение мероприятий федеральной целевой программы "Развитие физической культуры и спорта в Российской Федерации на 2016 - 2020 годы"</t>
  </si>
  <si>
    <t>Субсидии бюджетам субъектов Российской Федерации на реализацию мероприятий по обеспечению жильем молодых семей</t>
  </si>
  <si>
    <t>Субсидии бюджетам субъектов Российской Федерации на реализацию мероприятий в сфере реабилитации и абилитации инвалидов</t>
  </si>
  <si>
    <t>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</t>
  </si>
  <si>
    <t>Субсидии бюджетам субъектов Российской Федерации на поддержку творческой деятельности и техническое оснащение детских и кукольных театров</t>
  </si>
  <si>
    <t>Субсидия бюджетам субъектов Российской Федерации на поддержку отрасли культуры</t>
  </si>
  <si>
    <t>Субсидии бюджетам субъектов Российской Федерации на реализацию мероприятий по содействию созданию в субъектах Российской Федерации новых мест в общеобразовательных организациях</t>
  </si>
  <si>
    <t>Субсидии бюджетам субъектов Российской Федерации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</si>
  <si>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</si>
  <si>
    <t>Субсидии бюджетам субъектов Российской Федерации на повышение продуктивности в молочном скотоводстве</t>
  </si>
  <si>
    <t>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</t>
  </si>
  <si>
    <t>Субсидии бюджетам субъектов Российской Федерации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</si>
  <si>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субъектов Российской Федерации на софинансирование капитальных вложений в объекты государственной (муниципальной) собственности в рамках обеспечения устойчивого развития сельских территорий</t>
  </si>
  <si>
    <t>Субсидии бюджетам субъектов Российской Федерации на обеспечение устойчивого развития сельских территорий</t>
  </si>
  <si>
    <t>Субсидии бюджетам субъектов Российской Федерации на реализацию мероприятий по устойчивому развитию сельских территорий</t>
  </si>
  <si>
    <t>Субсидии бюджетам субъектов Российской Федерации на реализацию мероприятий в области мелиорации земель сельскохозяйственного назначения</t>
  </si>
  <si>
    <t>Межбюджетные трансферты, передаваемые бюджетам субъектов Российской Федерации на создание в субъектах Российской Федерации дополнительных мест для детей в возрасте от 2 месяцев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</si>
  <si>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r>
      <t>Межбюджетные трансферты,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</t>
    </r>
    <r>
      <rPr>
        <sz val="10"/>
        <color indexed="12"/>
        <rFont val="Calibri Light"/>
        <family val="2"/>
        <charset val="204"/>
      </rPr>
      <t/>
    </r>
  </si>
  <si>
    <t>Межбюджетные трансферты, передаваемые бюджетам субъектов Российской Федерации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</si>
  <si>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перечисляемые бюджетам субъектов Российской Федерации на создание системы поддержки фермеров и развитие сельской кооперации</t>
  </si>
  <si>
    <t>2 02 35134 02 0000 150</t>
  </si>
  <si>
    <t>2 02 35176 02 0000 150</t>
  </si>
  <si>
    <t>2 02 35240 02 0000 150</t>
  </si>
  <si>
    <t>2 02 35250 02 0000 150</t>
  </si>
  <si>
    <t>2 02 35260 02 0000 150</t>
  </si>
  <si>
    <t>2 02 35280 02 0000 150</t>
  </si>
  <si>
    <t>2 02 35380 02 0000 150</t>
  </si>
  <si>
    <t>2 02 35900 02 0000 150</t>
  </si>
  <si>
    <t>2 02 45141 02 0000 150</t>
  </si>
  <si>
    <t>2 02 45142 02 0000 150</t>
  </si>
  <si>
    <t>Межбюджетные трансферты,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</t>
  </si>
  <si>
    <t>Межбюджетные трансферты, передаваемые бюджетам субъектов Российской Федерации на оснащение оборудованием региональных сосудистых центров и первичных сосудистых отделений</t>
  </si>
  <si>
    <t>Межбюджетные трансферты, передаваемые бюджетам субъектов 
Российской Федерации на создание и замену фельдшерских, фельдшерско-акушерских пунктов и врачебных амбулаторий для населенных пунктов с численностью населения от 100 до 2000 человек</t>
  </si>
  <si>
    <t>Межбюджетные трансферты,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риска, проживающих в организациях социального обслуживания</t>
  </si>
  <si>
    <t>Межбюджетные трансферты, передаваемые бюджетам субъектов Российской Федерации на создание и оснащение референс-центров для проведения иммуногистохимических, патоморфологических исследований и лучевых методов исследований, переоснащение сети региональных медицинских организаций, оказывающих помощь больным онкологическими заболеваниями в субъектах Российской Федерации</t>
  </si>
  <si>
    <t>КБК</t>
  </si>
  <si>
    <t>Сумма</t>
  </si>
  <si>
    <t>Sum of Сумма</t>
  </si>
  <si>
    <t>Row Labels</t>
  </si>
  <si>
    <t>Grand Total</t>
  </si>
  <si>
    <t>2 02 15002 02 0000 150</t>
  </si>
  <si>
    <t>2 02 15213 02 0000 150</t>
  </si>
  <si>
    <t>2 02 20051 00 0000 150</t>
  </si>
  <si>
    <t>2 02 23009 02 0000 150</t>
  </si>
  <si>
    <t>2 02 25066 02 0000 150</t>
  </si>
  <si>
    <t>2 02 25081 02 0000 150</t>
  </si>
  <si>
    <t>2 02 25198 02 0000 150</t>
  </si>
  <si>
    <t>2 02 25382 02 0000 150</t>
  </si>
  <si>
    <t>2 02 25497 02 0000 150</t>
  </si>
  <si>
    <t>2 02 25516 02 0000 150</t>
  </si>
  <si>
    <t>2 02 25520 02 0000 150</t>
  </si>
  <si>
    <t>2 02 25533 02 0000 150</t>
  </si>
  <si>
    <t>2 02 25534 02 0000 150</t>
  </si>
  <si>
    <t>2 02 25541 02 0000 150</t>
  </si>
  <si>
    <t>2 02 25542 02 0000 150</t>
  </si>
  <si>
    <t>2 02 25544 02 0000 150</t>
  </si>
  <si>
    <t>2 02 25560 02 0000 150</t>
  </si>
  <si>
    <t>2 02 25567 02 0000 150</t>
  </si>
  <si>
    <t>2 02 20077 02 0000 150</t>
  </si>
  <si>
    <t>2 02 25568 02 0000 150</t>
  </si>
  <si>
    <t>2 02 25674 02 0000 150</t>
  </si>
  <si>
    <t>2 02 35118 02 0000 150</t>
  </si>
  <si>
    <t>2 02 35120 02 0000 150</t>
  </si>
  <si>
    <t>2 02 35128 02 0000 150</t>
  </si>
  <si>
    <t>2 02 35129 02 0000 150</t>
  </si>
  <si>
    <t>2 02 35130 02 0000 150</t>
  </si>
  <si>
    <t>2 02 35135 02 0000 150</t>
  </si>
  <si>
    <t>2 02 35137 02 0000 150</t>
  </si>
  <si>
    <t>2 02 35194 02 0000 150</t>
  </si>
  <si>
    <t>2 02 35220 02 0000 150</t>
  </si>
  <si>
    <t>2 02 35270 02 0000 150</t>
  </si>
  <si>
    <t>2 02 35290 02 0000 150</t>
  </si>
  <si>
    <t>2 02 35460 02 0000 150</t>
  </si>
  <si>
    <t>2 02 35573 02 0000 150</t>
  </si>
  <si>
    <t>2 02 45136 02 0000 150</t>
  </si>
  <si>
    <t>2 02 45161 02 0000 150</t>
  </si>
  <si>
    <t>2 02 45433 02 0000 150</t>
  </si>
  <si>
    <t>2 02 49000 02 0000 150</t>
  </si>
  <si>
    <t>2 02 49001 02 0000 150</t>
  </si>
  <si>
    <t>2 18 02010 02 0000 180</t>
  </si>
  <si>
    <t>2 18 02020 02 0000 180</t>
  </si>
  <si>
    <t>2 18 60010 02 0000 150</t>
  </si>
  <si>
    <t>2 18 02030 02 0000 180</t>
  </si>
  <si>
    <t>2 18 25555 02 0000 150</t>
  </si>
  <si>
    <t>2 18 45420 02 0000 150</t>
  </si>
  <si>
    <t>2 18 25027 02 0000 150</t>
  </si>
  <si>
    <t>2 18 25064 02 0000 150</t>
  </si>
  <si>
    <t>2 18 35118 02 0000 150</t>
  </si>
  <si>
    <t>2 19 25016 02 0000 150</t>
  </si>
  <si>
    <t>2 19 25555 02 0000 150</t>
  </si>
  <si>
    <t>2 19 51360 02 0000 150</t>
  </si>
  <si>
    <t>2 19 25053 02 0000 150</t>
  </si>
  <si>
    <t>2 19 25018 02 0000 150</t>
  </si>
  <si>
    <t>2 19 25031 02 0000 150</t>
  </si>
  <si>
    <t>2 19 25035 02 0000 150</t>
  </si>
  <si>
    <t>2 19 25043 02 0000 150</t>
  </si>
  <si>
    <t>2 19 25054 02 0000 150</t>
  </si>
  <si>
    <t>2 19 25055 02 0000 150</t>
  </si>
  <si>
    <t>2 19 25442 02 0000 150</t>
  </si>
  <si>
    <t>2 19 25446 02 0000 150</t>
  </si>
  <si>
    <t>2 19 25541 02 0000 150</t>
  </si>
  <si>
    <t>2 19 25542 02 0000 150</t>
  </si>
  <si>
    <t>2 19 25543 02 0000 150</t>
  </si>
  <si>
    <t>2 19 90000 02 0000 150</t>
  </si>
  <si>
    <t>2 19 25495 02 0000 150</t>
  </si>
  <si>
    <t>2 19 45420 02 0000 150</t>
  </si>
  <si>
    <t>2 19 45390 02 0000 150</t>
  </si>
  <si>
    <t>2 19 25027 02 0000 150</t>
  </si>
  <si>
    <t>2 19 25084 02 0000 150</t>
  </si>
  <si>
    <t>2 19 25462 02 0000 150</t>
  </si>
  <si>
    <t>2 19 35130 02 0000 150</t>
  </si>
  <si>
    <t>2 19 35137 02 0000 150</t>
  </si>
  <si>
    <t>2 19 35194 02 0000 150</t>
  </si>
  <si>
    <t>2 19 35220 02 0000 150</t>
  </si>
  <si>
    <t>2 19 35250 02 0000 150</t>
  </si>
  <si>
    <t>2 19 35260 02 0000 150</t>
  </si>
  <si>
    <t>2 19 35270 02 0000 150</t>
  </si>
  <si>
    <t>2 19 35380 02 0000 150</t>
  </si>
  <si>
    <t>2 19 45612 02 0000 150</t>
  </si>
  <si>
    <t>2 19 35290 02 0000 150</t>
  </si>
  <si>
    <t>2 19 25470 02 0000 150</t>
  </si>
  <si>
    <t>2 19 35129 02 0000 150</t>
  </si>
  <si>
    <t>2 19 25064 02 0000 150</t>
  </si>
  <si>
    <t>2 19 35118 02 0000 150</t>
  </si>
  <si>
    <t>8082 02 25016 02 0000 150</t>
  </si>
  <si>
    <t xml:space="preserve">8402 02 25028 02 0000 150 </t>
  </si>
  <si>
    <t xml:space="preserve">8162 02 25066 02 0000 150 </t>
  </si>
  <si>
    <t xml:space="preserve">8252 02 25081 02 0000 150 </t>
  </si>
  <si>
    <t>8142 02 27111 02 0000 150</t>
  </si>
  <si>
    <t>8142 02 25114 02 0000 150</t>
  </si>
  <si>
    <t>8142 02 25138 02 0000 150</t>
  </si>
  <si>
    <t>8252 02 27139 02 0000 150</t>
  </si>
  <si>
    <t>8142 02 25170 02 0000 150</t>
  </si>
  <si>
    <t>8162 02 25173 02 0000 150</t>
  </si>
  <si>
    <t>8162 02 25187 02 0000 150</t>
  </si>
  <si>
    <t>8142 02 25201 02 0000 150</t>
  </si>
  <si>
    <t>8142 02 25202 02 0000 150</t>
  </si>
  <si>
    <t>8252 02 25228 02 0000 150</t>
  </si>
  <si>
    <t>8252 02 25229 02 0000 150</t>
  </si>
  <si>
    <t>8162 02 25232 02 0000 150</t>
  </si>
  <si>
    <t>8082 02 25242 02 0000 150</t>
  </si>
  <si>
    <t>8122 02 25243 02 0000 150</t>
  </si>
  <si>
    <t>8252 02 25495 02 0000 150</t>
  </si>
  <si>
    <t xml:space="preserve">8212 02 25497 02 0000 150 </t>
  </si>
  <si>
    <t xml:space="preserve">8212 02 25514 02 0000 150 </t>
  </si>
  <si>
    <t xml:space="preserve">8112 02 25516 02 0000 150 </t>
  </si>
  <si>
    <t xml:space="preserve">8162 02 25520 02 0000 150 </t>
  </si>
  <si>
    <t xml:space="preserve">8172 02 25541 02 0000 150 </t>
  </si>
  <si>
    <t xml:space="preserve">8172 02 25542 02 0000 150 </t>
  </si>
  <si>
    <t>8142 02 25554 02 0000 150</t>
  </si>
  <si>
    <t>8172 02 27567 02 0000 150</t>
  </si>
  <si>
    <t>8192 02 27567 02 0000 150</t>
  </si>
  <si>
    <t xml:space="preserve">8172 02 25567 02 0000 150 </t>
  </si>
  <si>
    <t xml:space="preserve">8172 02 25568 02 0000 150 </t>
  </si>
  <si>
    <t xml:space="preserve">8422 02 35118 02 0000 150 </t>
  </si>
  <si>
    <t xml:space="preserve">8422 02 35120 02 0000 150 </t>
  </si>
  <si>
    <t xml:space="preserve">8082 02 35128 02 0000 150 </t>
  </si>
  <si>
    <t xml:space="preserve">8362 02 35129 02 0000 150 </t>
  </si>
  <si>
    <t xml:space="preserve">8192 02 35135 02 0000 150 </t>
  </si>
  <si>
    <t xml:space="preserve">8212 02 35137 02 0000 150 </t>
  </si>
  <si>
    <t xml:space="preserve">8212 02 35220 02 0000 150 </t>
  </si>
  <si>
    <t xml:space="preserve">8212 02 35270 02 0000 150 </t>
  </si>
  <si>
    <t xml:space="preserve">8322 02 35290 02 0000 150 </t>
  </si>
  <si>
    <t>8362 02 35429 02 0000 150</t>
  </si>
  <si>
    <t>8362 02 35430 02 0000 150</t>
  </si>
  <si>
    <t>8362 02 35432 02 0000 150</t>
  </si>
  <si>
    <t xml:space="preserve">8212 02 35573 02 0000 150 </t>
  </si>
  <si>
    <t>8322 02 45294 02 0000 150</t>
  </si>
  <si>
    <t>8192 02 45393 02 0000 150</t>
  </si>
  <si>
    <t>8172 02 45480 02 0000 150</t>
  </si>
  <si>
    <t xml:space="preserve">8142 02 45161 02 0000 150 </t>
  </si>
  <si>
    <t>8142 02 45190 02 0000 150</t>
  </si>
  <si>
    <t>8142 02 45191 02 0000 150</t>
  </si>
  <si>
    <t>8142 02 45192 02 0000 150</t>
  </si>
  <si>
    <t>8142 02 45196 02 0000 150</t>
  </si>
  <si>
    <t xml:space="preserve">8142 02 45216 02 0000 150 </t>
  </si>
  <si>
    <t>8212 02 45293 02 0000 150</t>
  </si>
  <si>
    <t>8142 02 45295 02 0000 150</t>
  </si>
  <si>
    <t>8142 02 45468 02 0000 150</t>
  </si>
  <si>
    <t>8122 03 02040 02 0000 150</t>
  </si>
  <si>
    <t>8402 03 02040 02 0000 150</t>
  </si>
  <si>
    <t>№ 777-08-2019-001 от 07.02.2019</t>
  </si>
  <si>
    <t>№ 380-09-2019-042 от 06.02.2019</t>
  </si>
  <si>
    <t>№ 073-09-2019-022 от 06.02.2019</t>
  </si>
  <si>
    <t>№ 052-09-2019-019 от 01.02.2019</t>
  </si>
  <si>
    <t>№ 073-08-2019-242 от 31.01.2019</t>
  </si>
  <si>
    <t>№ 069-08-2019-119 от 01.02.2019</t>
  </si>
  <si>
    <t>№ 069-08-2019-021 от 05.02.2019</t>
  </si>
  <si>
    <t>№ 054-08-2019-034 от 29.01.2019</t>
  </si>
  <si>
    <t>№ 054-09-2019-007 от 04.02.2019</t>
  </si>
  <si>
    <t>№ 188-08-2019-005 от 31.01.2019</t>
  </si>
  <si>
    <t>№ 149-08-2019-024 от 28.01.2019</t>
  </si>
  <si>
    <t>№ 082-09-2019-037 от 01.02.2019</t>
  </si>
  <si>
    <t>№ 082-08-2019-098 от 04.02.2019</t>
  </si>
  <si>
    <t>№ 149-08-2019-106 от 30.01.2019</t>
  </si>
  <si>
    <t>№ 082-08-2019-181  от 08.02.2019</t>
  </si>
  <si>
    <t>150-17-2019-022 от 07.02.2019</t>
  </si>
  <si>
    <t>№ 073-09-2019-078 от 09.02.2019</t>
  </si>
  <si>
    <t>№ 073-08-2019-510 от 09.02.2019</t>
  </si>
  <si>
    <t>№ 073-08-2019-393 от 10.02.2019</t>
  </si>
  <si>
    <t>№ 073-08-2019-341 от 10.02.2019</t>
  </si>
  <si>
    <t>№ 069-09-2019-128 от 08.02.2019</t>
  </si>
  <si>
    <t>№ 056-17-2019-036 от 09.02.2019</t>
  </si>
  <si>
    <t>№ 054-09-2019-089 от 09.02.2019</t>
  </si>
  <si>
    <t>№ 082-09-2019-115 от 11.02.2019</t>
  </si>
  <si>
    <t>№ 069-09-2019-106 от 11.02.2019</t>
  </si>
  <si>
    <t>№ 071-08-2019-006 от 12.02.2019</t>
  </si>
  <si>
    <t>№ 056-08-2019-502 от 13.02.2019</t>
  </si>
  <si>
    <t>№ 056-08-2019-036 от 12.02.2019</t>
  </si>
  <si>
    <t>№ 054-08-2019-170 от 13.02.2019</t>
  </si>
  <si>
    <t>№ 082-08-2019-231 от 11.02.2019</t>
  </si>
  <si>
    <t>№ 056-17-2019-226 от 12.02.2019</t>
  </si>
  <si>
    <t>№ 056-08-2019-323 от 13.02.2019</t>
  </si>
  <si>
    <t>№ 056-08-2019-223 от 13.02.2019</t>
  </si>
  <si>
    <t>№ 056-08-2019-417 от 13.02.2019</t>
  </si>
  <si>
    <t>№ 777-08-2019-124 от 13.02.2019</t>
  </si>
  <si>
    <t>№ 069-09-2019-232  от 12.02.2019</t>
  </si>
  <si>
    <t>№ 139-09-2019-210 от 12.02.2019
№ 139-09-2019-090 от 13.02.2019
№ 139-09-2019-006 от 13.02.2019</t>
  </si>
  <si>
    <t>нет в системе (возможно после 15.02)</t>
  </si>
  <si>
    <t>нет порядка (будет после 15.02)</t>
  </si>
  <si>
    <t>№ 149-08-2019-006 от 24.01.2019
№ 073-08-2019-006 от 06.02.2019</t>
  </si>
  <si>
    <t>№ 082-07-2019-061  от 04.02.2019
№ 108-07-2019-044 от 06.02.2019</t>
  </si>
  <si>
    <t/>
  </si>
  <si>
    <t>Департамент природных ресурсов и экологии Брянской области</t>
  </si>
  <si>
    <t>Департамент внутренней политики Брянской области</t>
  </si>
  <si>
    <t>Департамент топливно-энергетического комплекса и жилищно-коммунального хозяйства Брянской области</t>
  </si>
  <si>
    <t>Департамент здравоохранения Брянской области</t>
  </si>
  <si>
    <t>Департамент культуры Брянской области</t>
  </si>
  <si>
    <t>Департамент образования и науки Брянской области</t>
  </si>
  <si>
    <t>Департамент сельского хозяйства Брянской области</t>
  </si>
  <si>
    <t>Департамент строительства Брянской области</t>
  </si>
  <si>
    <t>Департамент семьи, социальной и демографической политики Брянской области</t>
  </si>
  <si>
    <t>Управление физической культуры и спорта Брянской области</t>
  </si>
  <si>
    <t>Управление государственной службы по труду и занятости населения Брянской области</t>
  </si>
  <si>
    <t>Департамент экономического развития Брянской области</t>
  </si>
  <si>
    <t>№ 056-017-2019-177 от 13.02.2019</t>
  </si>
  <si>
    <t>№ 056-08-2019-141 от 14.02.2019</t>
  </si>
  <si>
    <t>№ 777-08-2019-079 от 14.02.2019</t>
  </si>
  <si>
    <t>№ 073-17-2019-006 от 14.02.2019</t>
  </si>
  <si>
    <t>№ 082-08-2019-012  от 01.02.2019</t>
  </si>
  <si>
    <t>№ 051-09-2019-011 от 14.03.2019</t>
  </si>
  <si>
    <t>Статус</t>
  </si>
  <si>
    <t>Уникальный номер реестровой записи присвоен</t>
  </si>
  <si>
    <t>Уникальный номер реестровой записи отсутствует</t>
  </si>
  <si>
    <t>Соглашение в ЕПБС отсутствует</t>
  </si>
  <si>
    <t>№ 056-17-2019-281 от 14.02.2019</t>
  </si>
  <si>
    <t>№ 777-09-2019-110 от 14.02.2019</t>
  </si>
  <si>
    <t>№ 777-07-2019-038 от 14.02.2019</t>
  </si>
  <si>
    <t>Должно быть заключено 57 соглашений</t>
  </si>
  <si>
    <t>безопасные качественные дороги (Минтранс)</t>
  </si>
  <si>
    <t>сельская кооперация (Минсельхоз)</t>
  </si>
  <si>
    <t>№ 056-07-2019-013 от 15.02.2019</t>
  </si>
  <si>
    <t>№ 056-17-2019-334 от 15.02.2019</t>
  </si>
  <si>
    <t>№ 139-08-2019-030 от 15.02.2019</t>
  </si>
  <si>
    <t>нет в системе 2 соглашений:</t>
  </si>
  <si>
    <t>подписано с нашей стороны 55 соглашения, из них:</t>
  </si>
  <si>
    <t>1 не поставлено на учет в ФК</t>
  </si>
  <si>
    <t>Информация о заключенных соглашениях с федеральными министерствами (ведомствами) по субсидиям и иным МБТ (по состоянию на 18.02.2019 на 08 час 00 мин.)</t>
  </si>
  <si>
    <t>Итого, в том числе:</t>
  </si>
  <si>
    <t>субсидии</t>
  </si>
  <si>
    <t>Наименование доходов</t>
  </si>
  <si>
    <t>Код бюджетной классификации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</si>
  <si>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</si>
  <si>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</si>
  <si>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 xml:space="preserve">  Субсидии бюджетам бюджетной системы Российской Федерации (межбюджетные субсидии)</t>
  </si>
  <si>
    <t xml:space="preserve">  
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</si>
  <si>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 
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</si>
  <si>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>ИТОГО:</t>
  </si>
  <si>
    <t>000 2 02 00000 00 0000 000</t>
  </si>
  <si>
    <t>Дотации бюджетам бюджетной системы Российской Федерации</t>
  </si>
  <si>
    <t>000 2 02 10000 00 0000150</t>
  </si>
  <si>
    <t xml:space="preserve"> 000 2 02 20000 00 0000 150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</si>
  <si>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</si>
  <si>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</si>
  <si>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округов</t>
  </si>
  <si>
    <t xml:space="preserve"> 000 2 02 20216 00 0000 150</t>
  </si>
  <si>
    <t xml:space="preserve"> 000 2 02 20216 14 0000 150</t>
  </si>
  <si>
    <t>000 2 02 49999 00 0000 150</t>
  </si>
  <si>
    <t>000 2 02 49999 14 0000 150</t>
  </si>
  <si>
    <t>000 2 02 19999 14 0000 150</t>
  </si>
  <si>
    <t>000 2 02 19999 00 0000 150</t>
  </si>
  <si>
    <t>Прочие дотации</t>
  </si>
  <si>
    <t>Прочие дотации бюджетам муниципальных округов</t>
  </si>
  <si>
    <t>000 1 00 00000 00 0000 000</t>
  </si>
  <si>
    <t>НАЛОГОВЫЕ И НЕНАЛОГОВЫЕ ДОХОДЫ</t>
  </si>
  <si>
    <t xml:space="preserve">   Изменения в прогнозируемые доходы бюджета  Стародубского муниципального округа Брянской области на 2025 год и на плановый период 2026 и 2027 годов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</si>
  <si>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</si>
  <si>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</si>
  <si>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округов</t>
  </si>
  <si>
    <t>000 2 19 60010 14 0000 150</t>
  </si>
  <si>
    <t>000 2 19  00000 00 0000 150</t>
  </si>
  <si>
    <t>000 2 19 00000 14 0000 150</t>
  </si>
  <si>
    <t>2025 год</t>
  </si>
  <si>
    <t>2026 год</t>
  </si>
  <si>
    <t>2027 год</t>
  </si>
  <si>
    <t>Субвенции бюджетам бюджетной системы Российской Федерации</t>
  </si>
  <si>
    <t>Субвенции бюджетам муниципальных округов на выполнение передаваемых полномочий субъектов Российской Федерации</t>
  </si>
  <si>
    <t>Субвенции бюджетам на выполнение передаваемых полномочий субъектов Российской Федерации</t>
  </si>
  <si>
    <t xml:space="preserve">   000 2 02 30024 00 0000 150</t>
  </si>
  <si>
    <t xml:space="preserve">   000 2 02 30024 14 0000 150</t>
  </si>
  <si>
    <t>Субвенции бюджетам муниципальных округов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</si>
  <si>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000 2 02 35082 14 0000 150</t>
  </si>
  <si>
    <t>000 2 02 35082 00 0000 150</t>
  </si>
  <si>
    <t>Субвенции бюджетам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</si>
  <si>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Субсидии бюджетам бюджетной системы Российской Федерации</t>
  </si>
  <si>
    <t>000 2 02 25154 00 0000 150</t>
  </si>
  <si>
    <t>000 2 02 25154 14 0000 150</t>
  </si>
  <si>
    <t>Субсидии бюджетам муниципальных округов на реализацию мероприятий по модернизации коммунальной инфраструктуры</t>
  </si>
  <si>
    <t>Прочие субсидии</t>
  </si>
  <si>
    <t>000 2 02 29999 00 0000 150</t>
  </si>
  <si>
    <t>000 2 02 29999 14 0000 150</t>
  </si>
  <si>
    <t>Прочие субсидии бюджетам муниципальных округов</t>
  </si>
  <si>
    <t>Дотации бюджетам на поддержку мер по обеспечению сбалансированности бюджетов</t>
  </si>
  <si>
    <t>Дотации бюджетам муниципальных округов на поддержку мер по обеспечению сбалансированности бюджетов</t>
  </si>
  <si>
    <t>000 2 02 10000 00 0000 150</t>
  </si>
  <si>
    <t>000 2 02 15002 00 0000 150</t>
  </si>
  <si>
    <t>000 2 02 15002 0 0000 15014</t>
  </si>
  <si>
    <t>000 2 00 00000 00 0000 000</t>
  </si>
  <si>
    <t>000 2 02 30000 00 0000 150</t>
  </si>
  <si>
    <t>000 2 02 20000 00 0000 150</t>
  </si>
  <si>
    <t>000 2 02 40000 00 0000150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</si>
  <si>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</si>
  <si>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000 2 02 20216 00 0000 150</t>
  </si>
  <si>
    <t>000 2 02 20216 14 0000 150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</si>
  <si>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</si>
  <si>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000 1 05 00000 00 0000 000</t>
  </si>
  <si>
    <t>НАЛОГИ НА СОВОКУПНЫЙ ДОХОД</t>
  </si>
  <si>
    <t>000 1 05 04000 02 0000 110</t>
  </si>
  <si>
    <t>Налог, взимаемый в связи с применением патентной системы налогообложения</t>
  </si>
  <si>
    <t>000 1 05 04060 02 0000 110</t>
  </si>
  <si>
    <t>Налог, взимаемый в связи с применением патентной системы налогообложения, зачисляемый в бюджеты муниципальных округов</t>
  </si>
  <si>
    <t>000 1 08 00000 00 0000 000</t>
  </si>
  <si>
    <t>ГОСУДАРСТВЕННАЯ ПОШЛИНА</t>
  </si>
  <si>
    <t>000 1 08 03000 01 0000 110</t>
  </si>
  <si>
    <t>Государственная пошлина по делам, рассматриваемым в судах общей юрисдикции, мировыми судьями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</si>
  <si>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</si>
  <si>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</si>
  <si>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000 1  13 00000 00 0000 000</t>
  </si>
  <si>
    <t>ДОХОДЫ ОТ ОКАЗАНИЯ ПЛАТНЫХ УСЛУГ (РАБОТ) И КОМПЕНСАЦИИ ЗАТРАТ ГОСУДАРСТВА</t>
  </si>
  <si>
    <t>000 1 13 02990 00 0000 130</t>
  </si>
  <si>
    <t>Прочие доходы от компенсации затрат государства</t>
  </si>
  <si>
    <t>901 1 13 02994 14 0000 130</t>
  </si>
  <si>
    <t>Прочие доходы от компенсации затрат  бюджетов муниципальных округов</t>
  </si>
  <si>
    <t xml:space="preserve">Приложение № 1.4   
к   решению Совета  народных депутатов Стародубского муниципального округа  Брянской области 
"О бюджете Стародубского муниципального 
округа Брянской области  на 2025 год и на плановый период 2026 и 2027 годов" от 20.12.2024 года № 489 
</t>
  </si>
  <si>
    <t>Приложение № 1
к  решению Совета  народных депутатов Стародубского муниципального округа  Брянской области 
"О внесении изменений в решение Совета народных депутатов Стародубского муниципального округа  от 20.12.2024 года № 489  "О бюджете Стародубского муниципального округа Брянской области  на 2025 год и на плановый период 2026 и 2027 годов"   от 27.05.2025_года №537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</si>
</sst>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_р_._-;\-* #,##0.00_р_._-;_-* &quot;-&quot;??_р_._-;_-@_-"/>
    <numFmt numFmtId="165" formatCode="0.0%"/>
    <numFmt numFmtId="166" formatCode="#,##0.00_ ;[Red]\-#,##0.00\ "/>
    <numFmt numFmtId="167" formatCode="_-* #,##0&quot;р.&quot;_-;\-* #,##0&quot;р.&quot;_-;_-* &quot;-&quot;&quot;р.&quot;_-;_-@_-"/>
    <numFmt numFmtId="168" formatCode="_-* #,##0_р_._-;\-* #,##0_р_._-;_-* &quot;-&quot;_р_._-;_-@_-"/>
    <numFmt numFmtId="169" formatCode="_-* #,##0.00&quot;р.&quot;_-;\-* #,##0.00&quot;р.&quot;_-;_-* &quot;-&quot;??&quot;р.&quot;_-;_-@_-"/>
    <numFmt numFmtId="170" formatCode="0.000_ ;[Red]\-0.000\ "/>
    <numFmt numFmtId="171" formatCode="dd\.mm\.yyyy"/>
    <numFmt numFmtId="172" formatCode="#,##0.0"/>
  </numFmts>
  <fonts count="10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0"/>
      <name val="Arial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</font>
    <font>
      <sz val="10"/>
      <color theme="1"/>
      <name val="Calibri Light"/>
      <family val="2"/>
      <charset val="204"/>
    </font>
    <font>
      <b/>
      <sz val="10"/>
      <name val="Calibri Light"/>
      <family val="2"/>
      <charset val="204"/>
    </font>
    <font>
      <sz val="10"/>
      <name val="Calibri Light"/>
      <family val="2"/>
      <charset val="204"/>
    </font>
    <font>
      <sz val="10"/>
      <color indexed="12"/>
      <name val="Calibri Light"/>
      <family val="2"/>
      <charset val="204"/>
    </font>
    <font>
      <b/>
      <sz val="10"/>
      <name val="Corbel"/>
      <family val="2"/>
      <charset val="204"/>
    </font>
    <font>
      <b/>
      <sz val="10"/>
      <color theme="1"/>
      <name val="Calibri Light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theme="0"/>
      <name val="Calibri Light"/>
      <family val="2"/>
      <charset val="204"/>
    </font>
    <font>
      <sz val="10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20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00"/>
      <name val="Arial"/>
      <family val="2"/>
    </font>
    <font>
      <sz val="11"/>
      <name val="Calibri"/>
      <family val="2"/>
      <scheme val="minor"/>
    </font>
    <font>
      <b/>
      <sz val="9"/>
      <name val="Arial"/>
      <family val="2"/>
      <charset val="204"/>
    </font>
    <font>
      <sz val="10"/>
      <name val="Arial Cyr"/>
      <charset val="204"/>
    </font>
    <font>
      <b/>
      <sz val="10"/>
      <name val="Courier New Cyr"/>
      <family val="3"/>
      <charset val="204"/>
    </font>
    <font>
      <sz val="10"/>
      <name val="Helv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b/>
      <sz val="12"/>
      <name val="Arial"/>
      <family val="2"/>
      <charset val="204"/>
    </font>
    <font>
      <sz val="12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Calibri"/>
      <family val="2"/>
    </font>
    <font>
      <sz val="10"/>
      <name val="Courier New"/>
      <family val="3"/>
      <charset val="204"/>
    </font>
    <font>
      <b/>
      <sz val="10"/>
      <name val="Courier New"/>
      <family val="3"/>
      <charset val="204"/>
    </font>
    <font>
      <u/>
      <sz val="10"/>
      <color indexed="12"/>
      <name val="Courier New"/>
      <family val="3"/>
      <charset val="204"/>
    </font>
    <font>
      <sz val="8"/>
      <name val="Arial"/>
      <family val="2"/>
      <charset val="204"/>
    </font>
    <font>
      <sz val="10"/>
      <color rgb="FF000000"/>
      <name val="Arial Cyr"/>
      <family val="2"/>
    </font>
    <font>
      <b/>
      <sz val="18"/>
      <color theme="3"/>
      <name val="Cambria"/>
      <family val="1"/>
      <charset val="204"/>
      <scheme val="major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u/>
      <sz val="10"/>
      <color indexed="12"/>
      <name val="Arial Cyr"/>
      <charset val="204"/>
    </font>
    <font>
      <sz val="10"/>
      <color rgb="FF000000"/>
      <name val="Arial"/>
      <family val="2"/>
    </font>
    <font>
      <b/>
      <sz val="12"/>
      <color rgb="FF000000"/>
      <name val="Arial"/>
      <family val="2"/>
    </font>
    <font>
      <b/>
      <sz val="12"/>
      <color rgb="FF000000"/>
      <name val="Times New Roman"/>
      <family val="2"/>
    </font>
    <font>
      <b/>
      <sz val="10"/>
      <color rgb="FF000000"/>
      <name val="Arial"/>
      <family val="2"/>
    </font>
    <font>
      <sz val="8"/>
      <color rgb="FF000000"/>
      <name val="Arial Cyr"/>
    </font>
    <font>
      <u/>
      <sz val="11"/>
      <color theme="10"/>
      <name val="Calibri"/>
      <family val="2"/>
    </font>
    <font>
      <u/>
      <sz val="11"/>
      <color theme="10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7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CCCC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CCCCCC"/>
      </patternFill>
    </fill>
    <fill>
      <patternFill patternType="solid">
        <fgColor rgb="FFE0E0E0"/>
      </patternFill>
    </fill>
    <fill>
      <patternFill patternType="solid">
        <fgColor rgb="FFDCE6F2"/>
      </patternFill>
    </fill>
    <fill>
      <patternFill patternType="solid">
        <fgColor rgb="FFF1F5F9"/>
      </patternFill>
    </fill>
  </fills>
  <borders count="10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D9D9D9"/>
      </left>
      <right style="thin">
        <color rgb="FFD9D9D9"/>
      </right>
      <top/>
      <bottom style="thin">
        <color rgb="FFD9D9D9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D9D9D9"/>
      </bottom>
      <diagonal/>
    </border>
    <border>
      <left style="thin">
        <color rgb="FFA6A6A6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/>
      <right/>
      <top style="thin">
        <color rgb="FFA6A6A6"/>
      </top>
      <bottom/>
      <diagonal/>
    </border>
    <border>
      <left style="thin">
        <color rgb="FFB9CDE5"/>
      </left>
      <right style="thin">
        <color rgb="FFD9D9D9"/>
      </right>
      <top/>
      <bottom style="thin">
        <color rgb="FFB9CDE5"/>
      </bottom>
      <diagonal/>
    </border>
    <border>
      <left/>
      <right/>
      <top style="thin">
        <color rgb="FFB9CDE5"/>
      </top>
      <bottom/>
      <diagonal/>
    </border>
    <border>
      <left style="thin">
        <color rgb="FFBFBFBF"/>
      </left>
      <right style="thin">
        <color rgb="FFD9D9D9"/>
      </right>
      <top/>
      <bottom style="thin">
        <color rgb="FFD9D9D9"/>
      </bottom>
      <diagonal/>
    </border>
    <border>
      <left/>
      <right/>
      <top style="thin">
        <color rgb="FFD9D9D9"/>
      </top>
      <bottom/>
      <diagonal/>
    </border>
    <border>
      <left/>
      <right/>
      <top/>
      <bottom style="thin">
        <color rgb="FFBFBFBF"/>
      </bottom>
      <diagonal/>
    </border>
    <border>
      <left/>
      <right/>
      <top style="thin">
        <color rgb="FFBFBFBF"/>
      </top>
      <bottom/>
      <diagonal/>
    </border>
    <border>
      <left style="thin">
        <color rgb="FFD9D9D9"/>
      </left>
      <right style="thin">
        <color rgb="FFD9D9D9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D9D9D9"/>
      </right>
      <top/>
      <bottom style="thin">
        <color rgb="FFB9CDE5"/>
      </bottom>
      <diagonal/>
    </border>
    <border>
      <left style="thin">
        <color rgb="FFD9D9D9"/>
      </left>
      <right style="thin">
        <color rgb="FFA6A6A6"/>
      </right>
      <top style="thin">
        <color rgb="FFD9D9D9"/>
      </top>
      <bottom style="thin">
        <color rgb="FFA6A6A6"/>
      </bottom>
      <diagonal/>
    </border>
    <border>
      <left style="thin">
        <color rgb="FFD9D9D9"/>
      </left>
      <right style="thin">
        <color rgb="FFB9CDE5"/>
      </right>
      <top/>
      <bottom style="thin">
        <color rgb="FFB9CDE5"/>
      </bottom>
      <diagonal/>
    </border>
    <border>
      <left style="thin">
        <color rgb="FFD9D9D9"/>
      </left>
      <right style="thin">
        <color rgb="FFBFBFBF"/>
      </right>
      <top/>
      <bottom style="thin">
        <color rgb="FFD9D9D9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</borders>
  <cellStyleXfs count="2828">
    <xf numFmtId="0" fontId="0" fillId="0" borderId="0"/>
    <xf numFmtId="49" fontId="2" fillId="0" borderId="2">
      <alignment horizontal="left" vertical="top" wrapText="1"/>
    </xf>
    <xf numFmtId="4" fontId="2" fillId="0" borderId="2">
      <alignment horizontal="right" vertical="top" shrinkToFit="1"/>
    </xf>
    <xf numFmtId="0" fontId="1" fillId="0" borderId="0"/>
    <xf numFmtId="0" fontId="3" fillId="0" borderId="0"/>
    <xf numFmtId="0" fontId="4" fillId="0" borderId="0"/>
    <xf numFmtId="164" fontId="5" fillId="0" borderId="0" applyFont="0" applyFill="0" applyBorder="0" applyAlignment="0" applyProtection="0"/>
    <xf numFmtId="4" fontId="6" fillId="3" borderId="2">
      <alignment horizontal="right" vertical="top" shrinkToFit="1"/>
    </xf>
    <xf numFmtId="1" fontId="2" fillId="0" borderId="2">
      <alignment horizontal="center" vertical="top" shrinkToFit="1"/>
    </xf>
    <xf numFmtId="9" fontId="1" fillId="0" borderId="0" applyFont="0" applyFill="0" applyBorder="0" applyAlignment="0" applyProtection="0"/>
    <xf numFmtId="49" fontId="24" fillId="0" borderId="2">
      <alignment horizontal="center"/>
    </xf>
    <xf numFmtId="0" fontId="24" fillId="0" borderId="8">
      <alignment horizontal="left" wrapText="1" indent="2"/>
    </xf>
    <xf numFmtId="49" fontId="24" fillId="0" borderId="2">
      <alignment horizontal="center"/>
    </xf>
    <xf numFmtId="0" fontId="25" fillId="0" borderId="0"/>
    <xf numFmtId="0" fontId="26" fillId="0" borderId="9">
      <alignment horizontal="left" vertical="center" wrapText="1"/>
    </xf>
    <xf numFmtId="0" fontId="27" fillId="0" borderId="0"/>
    <xf numFmtId="0" fontId="25" fillId="0" borderId="0"/>
    <xf numFmtId="0" fontId="25" fillId="0" borderId="0"/>
    <xf numFmtId="0" fontId="30" fillId="0" borderId="10">
      <alignment horizontal="left" vertical="top" wrapText="1"/>
    </xf>
    <xf numFmtId="0" fontId="2" fillId="0" borderId="0">
      <alignment wrapText="1"/>
    </xf>
    <xf numFmtId="49" fontId="2" fillId="10" borderId="2">
      <alignment horizontal="left" vertical="top" shrinkToFit="1"/>
      <protection locked="0"/>
    </xf>
    <xf numFmtId="49" fontId="2" fillId="0" borderId="2">
      <alignment horizontal="left" vertical="top" wrapText="1"/>
      <protection locked="0"/>
    </xf>
    <xf numFmtId="171" fontId="2" fillId="0" borderId="2">
      <alignment horizontal="left" vertical="top" shrinkToFit="1"/>
      <protection locked="0"/>
    </xf>
    <xf numFmtId="49" fontId="2" fillId="0" borderId="2">
      <alignment horizontal="left" vertical="top" shrinkToFit="1"/>
      <protection locked="0"/>
    </xf>
    <xf numFmtId="0" fontId="2" fillId="3" borderId="2">
      <alignment horizontal="center" vertical="center" wrapText="1"/>
    </xf>
    <xf numFmtId="0" fontId="2" fillId="0" borderId="0"/>
    <xf numFmtId="0" fontId="31" fillId="0" borderId="0"/>
    <xf numFmtId="0" fontId="2" fillId="0" borderId="0"/>
    <xf numFmtId="0" fontId="31" fillId="0" borderId="0"/>
    <xf numFmtId="0" fontId="25" fillId="0" borderId="0"/>
    <xf numFmtId="0" fontId="32" fillId="0" borderId="11"/>
    <xf numFmtId="0" fontId="30" fillId="0" borderId="11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2" fillId="0" borderId="14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 shrinkToFit="1"/>
    </xf>
    <xf numFmtId="0" fontId="33" fillId="0" borderId="0">
      <alignment horizontal="center"/>
    </xf>
    <xf numFmtId="49" fontId="32" fillId="0" borderId="17">
      <alignment horizontal="center"/>
    </xf>
    <xf numFmtId="49" fontId="32" fillId="0" borderId="17">
      <alignment horizontal="center" shrinkToFit="1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2" fillId="0" borderId="18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>
      <alignment shrinkToFit="1"/>
    </xf>
    <xf numFmtId="4" fontId="32" fillId="0" borderId="32">
      <alignment horizontal="right" shrinkToFit="1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 shrinkToFit="1"/>
    </xf>
    <xf numFmtId="0" fontId="32" fillId="0" borderId="2">
      <alignment horizontal="center" vertical="top"/>
    </xf>
    <xf numFmtId="4" fontId="32" fillId="0" borderId="21">
      <alignment horizontal="right" shrinkToFit="1"/>
    </xf>
    <xf numFmtId="4" fontId="32" fillId="0" borderId="33">
      <alignment horizontal="right" shrinkToFit="1"/>
    </xf>
    <xf numFmtId="0" fontId="32" fillId="0" borderId="21">
      <alignment shrinkToFit="1"/>
    </xf>
    <xf numFmtId="0" fontId="34" fillId="0" borderId="2">
      <alignment wrapText="1"/>
    </xf>
    <xf numFmtId="0" fontId="31" fillId="0" borderId="34"/>
    <xf numFmtId="0" fontId="2" fillId="11" borderId="0"/>
    <xf numFmtId="0" fontId="30" fillId="11" borderId="0"/>
    <xf numFmtId="0" fontId="2" fillId="0" borderId="0">
      <alignment horizontal="left" vertical="top"/>
    </xf>
    <xf numFmtId="0" fontId="33" fillId="0" borderId="0"/>
    <xf numFmtId="0" fontId="2" fillId="0" borderId="0"/>
    <xf numFmtId="0" fontId="37" fillId="0" borderId="0"/>
    <xf numFmtId="0" fontId="2" fillId="0" borderId="2">
      <alignment horizontal="center" vertical="center" wrapText="1"/>
    </xf>
    <xf numFmtId="0" fontId="32" fillId="0" borderId="0">
      <alignment horizontal="left"/>
    </xf>
    <xf numFmtId="1" fontId="2" fillId="0" borderId="2"/>
    <xf numFmtId="0" fontId="32" fillId="0" borderId="0"/>
    <xf numFmtId="0" fontId="31" fillId="0" borderId="0"/>
    <xf numFmtId="0" fontId="30" fillId="0" borderId="0"/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1" fillId="0" borderId="0"/>
    <xf numFmtId="0" fontId="38" fillId="0" borderId="0">
      <alignment horizontal="center" vertical="top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0" fontId="32" fillId="0" borderId="31"/>
    <xf numFmtId="49" fontId="32" fillId="0" borderId="15"/>
    <xf numFmtId="49" fontId="32" fillId="0" borderId="0"/>
    <xf numFmtId="49" fontId="32" fillId="0" borderId="36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32">
      <alignment horizontal="center" vertical="center" wrapText="1"/>
    </xf>
    <xf numFmtId="4" fontId="32" fillId="0" borderId="2">
      <alignment horizontal="right" shrinkToFit="1"/>
    </xf>
    <xf numFmtId="0" fontId="32" fillId="12" borderId="0"/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71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 shrinkToFit="1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1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0" fontId="32" fillId="0" borderId="48">
      <alignment horizontal="left" wrapText="1" indent="2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 shrinkToFit="1"/>
    </xf>
    <xf numFmtId="4" fontId="32" fillId="0" borderId="36">
      <alignment horizontal="right" shrinkToFit="1"/>
    </xf>
    <xf numFmtId="4" fontId="32" fillId="0" borderId="48">
      <alignment horizontal="right" shrinkToFit="1"/>
    </xf>
    <xf numFmtId="49" fontId="32" fillId="0" borderId="8">
      <alignment horizontal="center"/>
    </xf>
    <xf numFmtId="4" fontId="32" fillId="0" borderId="52">
      <alignment horizontal="right" shrinkToFit="1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43">
      <alignment horizontal="left" wrapText="1" indent="2"/>
    </xf>
    <xf numFmtId="170" fontId="28" fillId="0" borderId="1">
      <alignment horizontal="right" vertical="center"/>
    </xf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169" fontId="30" fillId="0" borderId="0" applyFont="0" applyFill="0" applyBorder="0" applyAlignment="0" applyProtection="0"/>
    <xf numFmtId="49" fontId="26" fillId="0" borderId="1">
      <alignment horizontal="center" vertical="center" wrapText="1"/>
    </xf>
    <xf numFmtId="0" fontId="30" fillId="0" borderId="0">
      <alignment vertical="top" wrapText="1"/>
    </xf>
    <xf numFmtId="0" fontId="1" fillId="0" borderId="0"/>
    <xf numFmtId="0" fontId="30" fillId="0" borderId="0">
      <alignment vertical="top" wrapText="1"/>
    </xf>
    <xf numFmtId="0" fontId="3" fillId="0" borderId="0"/>
    <xf numFmtId="0" fontId="30" fillId="0" borderId="0">
      <alignment vertical="top" wrapText="1"/>
    </xf>
    <xf numFmtId="0" fontId="1" fillId="0" borderId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30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29" fillId="0" borderId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8" fontId="25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25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164" fontId="30" fillId="0" borderId="0" applyFont="0" applyFill="0" applyBorder="0" applyAlignment="0" applyProtection="0"/>
    <xf numFmtId="0" fontId="50" fillId="0" borderId="0"/>
    <xf numFmtId="0" fontId="50" fillId="0" borderId="0"/>
    <xf numFmtId="0" fontId="42" fillId="0" borderId="11"/>
    <xf numFmtId="0" fontId="33" fillId="0" borderId="11"/>
    <xf numFmtId="0" fontId="47" fillId="0" borderId="12">
      <alignment horizontal="left" wrapText="1" indent="1"/>
    </xf>
    <xf numFmtId="0" fontId="32" fillId="0" borderId="12">
      <alignment horizontal="left" wrapText="1" indent="1"/>
    </xf>
    <xf numFmtId="0" fontId="47" fillId="0" borderId="13">
      <alignment horizontal="left" wrapText="1"/>
    </xf>
    <xf numFmtId="0" fontId="32" fillId="0" borderId="13">
      <alignment horizontal="left" wrapText="1"/>
    </xf>
    <xf numFmtId="0" fontId="47" fillId="0" borderId="13">
      <alignment horizontal="left" wrapText="1" indent="2"/>
    </xf>
    <xf numFmtId="0" fontId="32" fillId="0" borderId="13">
      <alignment horizontal="left" wrapText="1" indent="2"/>
    </xf>
    <xf numFmtId="0" fontId="45" fillId="0" borderId="15"/>
    <xf numFmtId="0" fontId="30" fillId="0" borderId="15"/>
    <xf numFmtId="0" fontId="47" fillId="0" borderId="0">
      <alignment horizontal="center" wrapText="1"/>
    </xf>
    <xf numFmtId="0" fontId="32" fillId="0" borderId="0">
      <alignment horizontal="center" wrapText="1"/>
    </xf>
    <xf numFmtId="49" fontId="47" fillId="0" borderId="11">
      <alignment horizontal="left"/>
    </xf>
    <xf numFmtId="49" fontId="32" fillId="0" borderId="11">
      <alignment horizontal="left"/>
    </xf>
    <xf numFmtId="49" fontId="47" fillId="0" borderId="16">
      <alignment horizontal="center" wrapText="1"/>
    </xf>
    <xf numFmtId="49" fontId="32" fillId="0" borderId="16">
      <alignment horizontal="center" wrapText="1"/>
    </xf>
    <xf numFmtId="49" fontId="47" fillId="0" borderId="16">
      <alignment horizontal="center"/>
    </xf>
    <xf numFmtId="49" fontId="32" fillId="0" borderId="16">
      <alignment horizontal="center"/>
    </xf>
    <xf numFmtId="0" fontId="42" fillId="0" borderId="0">
      <alignment horizontal="center"/>
    </xf>
    <xf numFmtId="0" fontId="33" fillId="0" borderId="0">
      <alignment horizontal="center"/>
    </xf>
    <xf numFmtId="49" fontId="47" fillId="0" borderId="17">
      <alignment horizontal="center"/>
    </xf>
    <xf numFmtId="49" fontId="32" fillId="0" borderId="17">
      <alignment horizontal="center"/>
    </xf>
    <xf numFmtId="0" fontId="47" fillId="0" borderId="18">
      <alignment horizontal="left" wrapText="1" indent="1"/>
    </xf>
    <xf numFmtId="0" fontId="32" fillId="0" borderId="18">
      <alignment horizontal="left" wrapText="1" indent="1"/>
    </xf>
    <xf numFmtId="0" fontId="47" fillId="0" borderId="19">
      <alignment horizontal="left" wrapText="1"/>
    </xf>
    <xf numFmtId="0" fontId="32" fillId="0" borderId="19">
      <alignment horizontal="left" wrapText="1"/>
    </xf>
    <xf numFmtId="0" fontId="47" fillId="0" borderId="19">
      <alignment horizontal="left" wrapText="1" indent="2"/>
    </xf>
    <xf numFmtId="0" fontId="32" fillId="0" borderId="19">
      <alignment horizontal="left" wrapText="1" indent="2"/>
    </xf>
    <xf numFmtId="0" fontId="45" fillId="0" borderId="20"/>
    <xf numFmtId="0" fontId="30" fillId="0" borderId="20"/>
    <xf numFmtId="0" fontId="45" fillId="0" borderId="21"/>
    <xf numFmtId="0" fontId="30" fillId="0" borderId="21"/>
    <xf numFmtId="0" fontId="42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42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47" fillId="0" borderId="0">
      <alignment vertical="center"/>
    </xf>
    <xf numFmtId="0" fontId="32" fillId="0" borderId="0">
      <alignment vertical="center"/>
    </xf>
    <xf numFmtId="0" fontId="42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42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42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42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42" fillId="0" borderId="2">
      <alignment horizontal="center" vertical="center" textRotation="90"/>
    </xf>
    <xf numFmtId="0" fontId="33" fillId="0" borderId="2">
      <alignment horizontal="center" vertical="center" textRotation="90"/>
    </xf>
    <xf numFmtId="0" fontId="52" fillId="0" borderId="11">
      <alignment wrapText="1"/>
    </xf>
    <xf numFmtId="0" fontId="34" fillId="0" borderId="11">
      <alignment wrapText="1"/>
    </xf>
    <xf numFmtId="0" fontId="52" fillId="0" borderId="15">
      <alignment wrapText="1"/>
    </xf>
    <xf numFmtId="0" fontId="34" fillId="0" borderId="15">
      <alignment wrapText="1"/>
    </xf>
    <xf numFmtId="0" fontId="47" fillId="0" borderId="2">
      <alignment horizontal="center" vertical="top" wrapText="1"/>
    </xf>
    <xf numFmtId="0" fontId="32" fillId="0" borderId="2">
      <alignment horizontal="center" vertical="top" wrapText="1"/>
    </xf>
    <xf numFmtId="0" fontId="42" fillId="0" borderId="23"/>
    <xf numFmtId="0" fontId="33" fillId="0" borderId="23"/>
    <xf numFmtId="49" fontId="51" fillId="0" borderId="24">
      <alignment horizontal="left" vertical="center" wrapText="1"/>
    </xf>
    <xf numFmtId="49" fontId="35" fillId="0" borderId="24">
      <alignment horizontal="left" vertical="center" wrapText="1"/>
    </xf>
    <xf numFmtId="49" fontId="47" fillId="0" borderId="25">
      <alignment horizontal="left" vertical="center" wrapText="1" indent="2"/>
    </xf>
    <xf numFmtId="49" fontId="32" fillId="0" borderId="25">
      <alignment horizontal="left" vertical="center" wrapText="1" indent="2"/>
    </xf>
    <xf numFmtId="49" fontId="47" fillId="0" borderId="14">
      <alignment horizontal="left" vertical="center" wrapText="1" indent="3"/>
    </xf>
    <xf numFmtId="49" fontId="32" fillId="0" borderId="14">
      <alignment horizontal="left" vertical="center" wrapText="1" indent="3"/>
    </xf>
    <xf numFmtId="49" fontId="47" fillId="0" borderId="24">
      <alignment horizontal="left" vertical="center" wrapText="1" indent="3"/>
    </xf>
    <xf numFmtId="49" fontId="32" fillId="0" borderId="24">
      <alignment horizontal="left" vertical="center" wrapText="1" indent="3"/>
    </xf>
    <xf numFmtId="49" fontId="47" fillId="0" borderId="26">
      <alignment horizontal="left" vertical="center" wrapText="1" indent="3"/>
    </xf>
    <xf numFmtId="49" fontId="32" fillId="0" borderId="26">
      <alignment horizontal="left" vertical="center" wrapText="1" indent="3"/>
    </xf>
    <xf numFmtId="0" fontId="51" fillId="0" borderId="23">
      <alignment horizontal="left" vertical="center" wrapText="1"/>
    </xf>
    <xf numFmtId="0" fontId="35" fillId="0" borderId="23">
      <alignment horizontal="left" vertical="center" wrapText="1"/>
    </xf>
    <xf numFmtId="49" fontId="47" fillId="0" borderId="15">
      <alignment horizontal="left" vertical="center" wrapText="1" indent="3"/>
    </xf>
    <xf numFmtId="49" fontId="32" fillId="0" borderId="15">
      <alignment horizontal="left" vertical="center" wrapText="1" indent="3"/>
    </xf>
    <xf numFmtId="49" fontId="47" fillId="0" borderId="0">
      <alignment horizontal="left" vertical="center" wrapText="1" indent="3"/>
    </xf>
    <xf numFmtId="49" fontId="32" fillId="0" borderId="0">
      <alignment horizontal="left" vertical="center" wrapText="1" indent="3"/>
    </xf>
    <xf numFmtId="49" fontId="47" fillId="0" borderId="11">
      <alignment horizontal="left" vertical="center" wrapText="1" indent="3"/>
    </xf>
    <xf numFmtId="49" fontId="32" fillId="0" borderId="11">
      <alignment horizontal="left" vertical="center" wrapText="1" indent="3"/>
    </xf>
    <xf numFmtId="49" fontId="51" fillId="0" borderId="23">
      <alignment horizontal="left" vertical="center" wrapText="1"/>
    </xf>
    <xf numFmtId="49" fontId="35" fillId="0" borderId="23">
      <alignment horizontal="left" vertical="center" wrapText="1"/>
    </xf>
    <xf numFmtId="0" fontId="47" fillId="0" borderId="24">
      <alignment horizontal="left" vertical="center" wrapText="1"/>
    </xf>
    <xf numFmtId="0" fontId="32" fillId="0" borderId="24">
      <alignment horizontal="left" vertical="center" wrapText="1"/>
    </xf>
    <xf numFmtId="0" fontId="47" fillId="0" borderId="26">
      <alignment horizontal="left" vertical="center" wrapText="1"/>
    </xf>
    <xf numFmtId="0" fontId="32" fillId="0" borderId="26">
      <alignment horizontal="left" vertical="center" wrapText="1"/>
    </xf>
    <xf numFmtId="49" fontId="47" fillId="0" borderId="24">
      <alignment horizontal="left" vertical="center" wrapText="1"/>
    </xf>
    <xf numFmtId="49" fontId="32" fillId="0" borderId="24">
      <alignment horizontal="left" vertical="center" wrapText="1"/>
    </xf>
    <xf numFmtId="49" fontId="47" fillId="0" borderId="26">
      <alignment horizontal="left" vertical="center" wrapText="1"/>
    </xf>
    <xf numFmtId="49" fontId="32" fillId="0" borderId="26">
      <alignment horizontal="left" vertical="center" wrapText="1"/>
    </xf>
    <xf numFmtId="49" fontId="42" fillId="0" borderId="27">
      <alignment horizontal="center"/>
    </xf>
    <xf numFmtId="49" fontId="33" fillId="0" borderId="27">
      <alignment horizontal="center"/>
    </xf>
    <xf numFmtId="49" fontId="42" fillId="0" borderId="28">
      <alignment horizontal="center" vertical="center" wrapText="1"/>
    </xf>
    <xf numFmtId="49" fontId="33" fillId="0" borderId="28">
      <alignment horizontal="center" vertical="center" wrapText="1"/>
    </xf>
    <xf numFmtId="49" fontId="47" fillId="0" borderId="29">
      <alignment horizontal="center" vertical="center" wrapText="1"/>
    </xf>
    <xf numFmtId="49" fontId="32" fillId="0" borderId="29">
      <alignment horizontal="center" vertical="center" wrapText="1"/>
    </xf>
    <xf numFmtId="49" fontId="47" fillId="0" borderId="16">
      <alignment horizontal="center" vertical="center" wrapText="1"/>
    </xf>
    <xf numFmtId="49" fontId="32" fillId="0" borderId="16">
      <alignment horizontal="center" vertical="center" wrapText="1"/>
    </xf>
    <xf numFmtId="49" fontId="47" fillId="0" borderId="28">
      <alignment horizontal="center" vertical="center" wrapText="1"/>
    </xf>
    <xf numFmtId="49" fontId="32" fillId="0" borderId="28">
      <alignment horizontal="center" vertical="center" wrapText="1"/>
    </xf>
    <xf numFmtId="49" fontId="47" fillId="0" borderId="30">
      <alignment horizontal="center" vertical="center" wrapText="1"/>
    </xf>
    <xf numFmtId="49" fontId="32" fillId="0" borderId="30">
      <alignment horizontal="center" vertical="center" wrapText="1"/>
    </xf>
    <xf numFmtId="49" fontId="47" fillId="0" borderId="31">
      <alignment horizontal="center" vertical="center" wrapText="1"/>
    </xf>
    <xf numFmtId="49" fontId="32" fillId="0" borderId="31">
      <alignment horizontal="center" vertical="center" wrapText="1"/>
    </xf>
    <xf numFmtId="49" fontId="47" fillId="0" borderId="0">
      <alignment horizontal="center" vertical="center" wrapText="1"/>
    </xf>
    <xf numFmtId="49" fontId="32" fillId="0" borderId="0">
      <alignment horizontal="center" vertical="center" wrapText="1"/>
    </xf>
    <xf numFmtId="49" fontId="47" fillId="0" borderId="11">
      <alignment horizontal="center" vertical="center" wrapText="1"/>
    </xf>
    <xf numFmtId="49" fontId="32" fillId="0" borderId="11">
      <alignment horizontal="center" vertical="center" wrapText="1"/>
    </xf>
    <xf numFmtId="49" fontId="42" fillId="0" borderId="27">
      <alignment horizontal="center" vertical="center" wrapText="1"/>
    </xf>
    <xf numFmtId="49" fontId="33" fillId="0" borderId="27">
      <alignment horizontal="center" vertical="center" wrapText="1"/>
    </xf>
    <xf numFmtId="0" fontId="42" fillId="0" borderId="27">
      <alignment horizontal="center" vertical="center"/>
    </xf>
    <xf numFmtId="0" fontId="33" fillId="0" borderId="27">
      <alignment horizontal="center" vertical="center"/>
    </xf>
    <xf numFmtId="0" fontId="47" fillId="0" borderId="29">
      <alignment horizontal="center" vertical="center"/>
    </xf>
    <xf numFmtId="0" fontId="32" fillId="0" borderId="29">
      <alignment horizontal="center" vertical="center"/>
    </xf>
    <xf numFmtId="0" fontId="47" fillId="0" borderId="16">
      <alignment horizontal="center" vertical="center"/>
    </xf>
    <xf numFmtId="0" fontId="32" fillId="0" borderId="16">
      <alignment horizontal="center" vertical="center"/>
    </xf>
    <xf numFmtId="0" fontId="47" fillId="0" borderId="28">
      <alignment horizontal="center" vertical="center"/>
    </xf>
    <xf numFmtId="0" fontId="32" fillId="0" borderId="28">
      <alignment horizontal="center" vertical="center"/>
    </xf>
    <xf numFmtId="0" fontId="42" fillId="0" borderId="28">
      <alignment horizontal="center" vertical="center"/>
    </xf>
    <xf numFmtId="0" fontId="33" fillId="0" borderId="28">
      <alignment horizontal="center" vertical="center"/>
    </xf>
    <xf numFmtId="0" fontId="47" fillId="0" borderId="30">
      <alignment horizontal="center" vertical="center"/>
    </xf>
    <xf numFmtId="0" fontId="32" fillId="0" borderId="30">
      <alignment horizontal="center" vertical="center"/>
    </xf>
    <xf numFmtId="49" fontId="42" fillId="0" borderId="27">
      <alignment horizontal="center" vertical="center"/>
    </xf>
    <xf numFmtId="49" fontId="33" fillId="0" borderId="27">
      <alignment horizontal="center" vertical="center"/>
    </xf>
    <xf numFmtId="49" fontId="47" fillId="0" borderId="29">
      <alignment horizontal="center" vertical="center"/>
    </xf>
    <xf numFmtId="49" fontId="32" fillId="0" borderId="29">
      <alignment horizontal="center" vertical="center"/>
    </xf>
    <xf numFmtId="49" fontId="47" fillId="0" borderId="16">
      <alignment horizontal="center" vertical="center"/>
    </xf>
    <xf numFmtId="49" fontId="32" fillId="0" borderId="16">
      <alignment horizontal="center" vertical="center"/>
    </xf>
    <xf numFmtId="49" fontId="47" fillId="0" borderId="28">
      <alignment horizontal="center" vertical="center"/>
    </xf>
    <xf numFmtId="49" fontId="32" fillId="0" borderId="28">
      <alignment horizontal="center" vertical="center"/>
    </xf>
    <xf numFmtId="49" fontId="47" fillId="0" borderId="30">
      <alignment horizontal="center" vertical="center"/>
    </xf>
    <xf numFmtId="49" fontId="32" fillId="0" borderId="30">
      <alignment horizontal="center" vertical="center"/>
    </xf>
    <xf numFmtId="49" fontId="47" fillId="0" borderId="2">
      <alignment horizontal="center" vertical="top" wrapText="1"/>
    </xf>
    <xf numFmtId="49" fontId="32" fillId="0" borderId="2">
      <alignment horizontal="center" vertical="top" wrapText="1"/>
    </xf>
    <xf numFmtId="0" fontId="47" fillId="0" borderId="20"/>
    <xf numFmtId="0" fontId="32" fillId="0" borderId="20"/>
    <xf numFmtId="4" fontId="47" fillId="0" borderId="32">
      <alignment horizontal="right"/>
    </xf>
    <xf numFmtId="4" fontId="32" fillId="0" borderId="32">
      <alignment horizontal="right"/>
    </xf>
    <xf numFmtId="4" fontId="47" fillId="0" borderId="31">
      <alignment horizontal="right"/>
    </xf>
    <xf numFmtId="4" fontId="32" fillId="0" borderId="31">
      <alignment horizontal="right"/>
    </xf>
    <xf numFmtId="4" fontId="47" fillId="0" borderId="0">
      <alignment horizontal="right" shrinkToFit="1"/>
    </xf>
    <xf numFmtId="4" fontId="32" fillId="0" borderId="0">
      <alignment horizontal="right" shrinkToFit="1"/>
    </xf>
    <xf numFmtId="4" fontId="47" fillId="0" borderId="11">
      <alignment horizontal="right"/>
    </xf>
    <xf numFmtId="4" fontId="32" fillId="0" borderId="11">
      <alignment horizontal="right"/>
    </xf>
    <xf numFmtId="49" fontId="47" fillId="0" borderId="11">
      <alignment horizontal="center" wrapText="1"/>
    </xf>
    <xf numFmtId="49" fontId="32" fillId="0" borderId="11">
      <alignment horizontal="center" wrapText="1"/>
    </xf>
    <xf numFmtId="0" fontId="47" fillId="0" borderId="15">
      <alignment horizontal="center"/>
    </xf>
    <xf numFmtId="0" fontId="32" fillId="0" borderId="15">
      <alignment horizontal="center"/>
    </xf>
    <xf numFmtId="0" fontId="53" fillId="0" borderId="11"/>
    <xf numFmtId="0" fontId="36" fillId="0" borderId="11"/>
    <xf numFmtId="0" fontId="53" fillId="0" borderId="15"/>
    <xf numFmtId="0" fontId="36" fillId="0" borderId="15"/>
    <xf numFmtId="0" fontId="47" fillId="0" borderId="11">
      <alignment horizontal="center"/>
    </xf>
    <xf numFmtId="0" fontId="32" fillId="0" borderId="11">
      <alignment horizontal="center"/>
    </xf>
    <xf numFmtId="49" fontId="47" fillId="0" borderId="15">
      <alignment horizontal="center"/>
    </xf>
    <xf numFmtId="49" fontId="32" fillId="0" borderId="15">
      <alignment horizontal="center"/>
    </xf>
    <xf numFmtId="49" fontId="47" fillId="0" borderId="0">
      <alignment horizontal="left"/>
    </xf>
    <xf numFmtId="49" fontId="32" fillId="0" borderId="0">
      <alignment horizontal="left"/>
    </xf>
    <xf numFmtId="4" fontId="47" fillId="0" borderId="20">
      <alignment horizontal="right"/>
    </xf>
    <xf numFmtId="4" fontId="32" fillId="0" borderId="20">
      <alignment horizontal="right"/>
    </xf>
    <xf numFmtId="0" fontId="47" fillId="0" borderId="2">
      <alignment horizontal="center" vertical="top"/>
    </xf>
    <xf numFmtId="0" fontId="32" fillId="0" borderId="2">
      <alignment horizontal="center" vertical="top"/>
    </xf>
    <xf numFmtId="4" fontId="47" fillId="0" borderId="21">
      <alignment horizontal="right"/>
    </xf>
    <xf numFmtId="4" fontId="32" fillId="0" borderId="21">
      <alignment horizontal="right"/>
    </xf>
    <xf numFmtId="4" fontId="47" fillId="0" borderId="33">
      <alignment horizontal="right"/>
    </xf>
    <xf numFmtId="4" fontId="32" fillId="0" borderId="33">
      <alignment horizontal="right"/>
    </xf>
    <xf numFmtId="0" fontId="47" fillId="0" borderId="21"/>
    <xf numFmtId="0" fontId="32" fillId="0" borderId="21"/>
    <xf numFmtId="0" fontId="52" fillId="0" borderId="2">
      <alignment wrapText="1"/>
    </xf>
    <xf numFmtId="0" fontId="34" fillId="0" borderId="2">
      <alignment wrapText="1"/>
    </xf>
    <xf numFmtId="0" fontId="50" fillId="0" borderId="34"/>
    <xf numFmtId="0" fontId="31" fillId="0" borderId="34"/>
    <xf numFmtId="0" fontId="45" fillId="11" borderId="0"/>
    <xf numFmtId="0" fontId="42" fillId="0" borderId="0"/>
    <xf numFmtId="0" fontId="46" fillId="0" borderId="0"/>
    <xf numFmtId="0" fontId="47" fillId="0" borderId="0">
      <alignment horizontal="left"/>
    </xf>
    <xf numFmtId="0" fontId="47" fillId="0" borderId="0"/>
    <xf numFmtId="0" fontId="50" fillId="0" borderId="0"/>
    <xf numFmtId="0" fontId="45" fillId="0" borderId="0"/>
    <xf numFmtId="49" fontId="47" fillId="0" borderId="2">
      <alignment horizontal="center" vertical="center" wrapText="1"/>
    </xf>
    <xf numFmtId="0" fontId="47" fillId="0" borderId="35">
      <alignment horizontal="left" wrapText="1"/>
    </xf>
    <xf numFmtId="0" fontId="47" fillId="0" borderId="13">
      <alignment horizontal="left" wrapText="1" indent="1"/>
    </xf>
    <xf numFmtId="0" fontId="47" fillId="0" borderId="8">
      <alignment horizontal="left" wrapText="1" indent="2"/>
    </xf>
    <xf numFmtId="0" fontId="50" fillId="0" borderId="0"/>
    <xf numFmtId="0" fontId="48" fillId="0" borderId="0">
      <alignment horizontal="center" vertical="top"/>
    </xf>
    <xf numFmtId="0" fontId="47" fillId="0" borderId="15">
      <alignment horizontal="left"/>
    </xf>
    <xf numFmtId="49" fontId="47" fillId="0" borderId="27">
      <alignment horizontal="center" wrapText="1"/>
    </xf>
    <xf numFmtId="49" fontId="47" fillId="0" borderId="29">
      <alignment horizontal="center" wrapText="1"/>
    </xf>
    <xf numFmtId="49" fontId="47" fillId="0" borderId="28">
      <alignment horizontal="center"/>
    </xf>
    <xf numFmtId="0" fontId="47" fillId="0" borderId="31"/>
    <xf numFmtId="49" fontId="47" fillId="0" borderId="15"/>
    <xf numFmtId="49" fontId="47" fillId="0" borderId="0"/>
    <xf numFmtId="49" fontId="47" fillId="0" borderId="36">
      <alignment horizontal="center"/>
    </xf>
    <xf numFmtId="49" fontId="47" fillId="0" borderId="20">
      <alignment horizontal="center"/>
    </xf>
    <xf numFmtId="49" fontId="47" fillId="0" borderId="2">
      <alignment horizontal="center"/>
    </xf>
    <xf numFmtId="49" fontId="47" fillId="0" borderId="32">
      <alignment horizontal="center" vertical="center" wrapText="1"/>
    </xf>
    <xf numFmtId="4" fontId="47" fillId="0" borderId="2">
      <alignment horizontal="right"/>
    </xf>
    <xf numFmtId="4" fontId="32" fillId="0" borderId="2">
      <alignment horizontal="right"/>
    </xf>
    <xf numFmtId="0" fontId="47" fillId="12" borderId="0"/>
    <xf numFmtId="0" fontId="43" fillId="0" borderId="0">
      <alignment horizontal="center" wrapText="1"/>
    </xf>
    <xf numFmtId="0" fontId="47" fillId="0" borderId="0">
      <alignment horizontal="center"/>
    </xf>
    <xf numFmtId="0" fontId="47" fillId="0" borderId="11">
      <alignment wrapText="1"/>
    </xf>
    <xf numFmtId="0" fontId="47" fillId="0" borderId="37">
      <alignment wrapText="1"/>
    </xf>
    <xf numFmtId="0" fontId="44" fillId="0" borderId="38"/>
    <xf numFmtId="49" fontId="49" fillId="0" borderId="39">
      <alignment horizontal="right"/>
    </xf>
    <xf numFmtId="0" fontId="47" fillId="0" borderId="39">
      <alignment horizontal="right"/>
    </xf>
    <xf numFmtId="0" fontId="44" fillId="0" borderId="11"/>
    <xf numFmtId="0" fontId="50" fillId="0" borderId="31"/>
    <xf numFmtId="0" fontId="47" fillId="0" borderId="32">
      <alignment horizontal="center"/>
    </xf>
    <xf numFmtId="49" fontId="45" fillId="0" borderId="40">
      <alignment horizontal="center"/>
    </xf>
    <xf numFmtId="171" fontId="47" fillId="0" borderId="41">
      <alignment horizontal="center"/>
    </xf>
    <xf numFmtId="0" fontId="47" fillId="0" borderId="42">
      <alignment horizontal="center"/>
    </xf>
    <xf numFmtId="49" fontId="47" fillId="0" borderId="43">
      <alignment horizontal="center"/>
    </xf>
    <xf numFmtId="49" fontId="47" fillId="0" borderId="41">
      <alignment horizontal="center"/>
    </xf>
    <xf numFmtId="0" fontId="47" fillId="0" borderId="41">
      <alignment horizontal="center"/>
    </xf>
    <xf numFmtId="49" fontId="47" fillId="0" borderId="44">
      <alignment horizontal="center"/>
    </xf>
    <xf numFmtId="0" fontId="44" fillId="0" borderId="0"/>
    <xf numFmtId="0" fontId="45" fillId="0" borderId="45"/>
    <xf numFmtId="0" fontId="45" fillId="0" borderId="34"/>
    <xf numFmtId="4" fontId="47" fillId="0" borderId="8">
      <alignment horizontal="right"/>
    </xf>
    <xf numFmtId="4" fontId="32" fillId="0" borderId="8">
      <alignment horizontal="right"/>
    </xf>
    <xf numFmtId="49" fontId="47" fillId="0" borderId="21">
      <alignment horizontal="center"/>
    </xf>
    <xf numFmtId="0" fontId="47" fillId="0" borderId="46">
      <alignment horizontal="left" wrapText="1"/>
    </xf>
    <xf numFmtId="0" fontId="47" fillId="0" borderId="19">
      <alignment horizontal="left" wrapText="1" indent="1"/>
    </xf>
    <xf numFmtId="0" fontId="47" fillId="0" borderId="47">
      <alignment horizontal="left" wrapText="1" indent="2"/>
    </xf>
    <xf numFmtId="0" fontId="32" fillId="0" borderId="47">
      <alignment horizontal="left" wrapText="1" indent="2"/>
    </xf>
    <xf numFmtId="0" fontId="47" fillId="12" borderId="31"/>
    <xf numFmtId="0" fontId="43" fillId="0" borderId="0">
      <alignment horizontal="left" wrapText="1"/>
    </xf>
    <xf numFmtId="49" fontId="45" fillId="0" borderId="0"/>
    <xf numFmtId="0" fontId="47" fillId="0" borderId="0">
      <alignment horizontal="right"/>
    </xf>
    <xf numFmtId="49" fontId="47" fillId="0" borderId="0">
      <alignment horizontal="right"/>
    </xf>
    <xf numFmtId="0" fontId="47" fillId="0" borderId="0">
      <alignment horizontal="left" wrapText="1"/>
    </xf>
    <xf numFmtId="0" fontId="47" fillId="0" borderId="11">
      <alignment horizontal="left"/>
    </xf>
    <xf numFmtId="0" fontId="47" fillId="0" borderId="12">
      <alignment horizontal="left" wrapText="1"/>
    </xf>
    <xf numFmtId="0" fontId="47" fillId="0" borderId="37"/>
    <xf numFmtId="0" fontId="42" fillId="0" borderId="47">
      <alignment horizontal="left" wrapText="1"/>
    </xf>
    <xf numFmtId="49" fontId="47" fillId="0" borderId="0">
      <alignment horizontal="center" wrapText="1"/>
    </xf>
    <xf numFmtId="49" fontId="32" fillId="0" borderId="0">
      <alignment horizontal="center" wrapText="1"/>
    </xf>
    <xf numFmtId="49" fontId="47" fillId="0" borderId="28">
      <alignment horizontal="center" wrapText="1"/>
    </xf>
    <xf numFmtId="49" fontId="32" fillId="0" borderId="28">
      <alignment horizontal="center" wrapText="1"/>
    </xf>
    <xf numFmtId="0" fontId="47" fillId="0" borderId="49"/>
    <xf numFmtId="0" fontId="32" fillId="0" borderId="49"/>
    <xf numFmtId="0" fontId="47" fillId="0" borderId="50">
      <alignment horizontal="center" wrapText="1"/>
    </xf>
    <xf numFmtId="0" fontId="32" fillId="0" borderId="50">
      <alignment horizontal="center" wrapText="1"/>
    </xf>
    <xf numFmtId="0" fontId="45" fillId="0" borderId="31"/>
    <xf numFmtId="0" fontId="30" fillId="0" borderId="31"/>
    <xf numFmtId="49" fontId="47" fillId="0" borderId="0">
      <alignment horizontal="center"/>
    </xf>
    <xf numFmtId="49" fontId="32" fillId="0" borderId="0">
      <alignment horizontal="center"/>
    </xf>
    <xf numFmtId="49" fontId="47" fillId="0" borderId="36">
      <alignment horizontal="center" wrapText="1"/>
    </xf>
    <xf numFmtId="49" fontId="32" fillId="0" borderId="36">
      <alignment horizontal="center" wrapText="1"/>
    </xf>
    <xf numFmtId="49" fontId="47" fillId="0" borderId="51">
      <alignment horizontal="center" wrapText="1"/>
    </xf>
    <xf numFmtId="49" fontId="32" fillId="0" borderId="51">
      <alignment horizontal="center" wrapText="1"/>
    </xf>
    <xf numFmtId="49" fontId="47" fillId="0" borderId="11"/>
    <xf numFmtId="49" fontId="32" fillId="0" borderId="11"/>
    <xf numFmtId="4" fontId="47" fillId="0" borderId="17">
      <alignment horizontal="right"/>
    </xf>
    <xf numFmtId="4" fontId="32" fillId="0" borderId="17">
      <alignment horizontal="right"/>
    </xf>
    <xf numFmtId="4" fontId="47" fillId="0" borderId="36">
      <alignment horizontal="right"/>
    </xf>
    <xf numFmtId="4" fontId="32" fillId="0" borderId="36">
      <alignment horizontal="right"/>
    </xf>
    <xf numFmtId="4" fontId="47" fillId="0" borderId="48">
      <alignment horizontal="right"/>
    </xf>
    <xf numFmtId="4" fontId="32" fillId="0" borderId="48">
      <alignment horizontal="right"/>
    </xf>
    <xf numFmtId="49" fontId="47" fillId="0" borderId="8">
      <alignment horizontal="center"/>
    </xf>
    <xf numFmtId="49" fontId="32" fillId="0" borderId="8">
      <alignment horizontal="center"/>
    </xf>
    <xf numFmtId="4" fontId="47" fillId="0" borderId="52">
      <alignment horizontal="right"/>
    </xf>
    <xf numFmtId="4" fontId="32" fillId="0" borderId="52">
      <alignment horizontal="right"/>
    </xf>
    <xf numFmtId="0" fontId="47" fillId="0" borderId="18">
      <alignment horizontal="left" wrapText="1"/>
    </xf>
    <xf numFmtId="0" fontId="32" fillId="0" borderId="18">
      <alignment horizontal="left" wrapText="1"/>
    </xf>
    <xf numFmtId="0" fontId="42" fillId="0" borderId="41">
      <alignment horizontal="left" wrapText="1"/>
    </xf>
    <xf numFmtId="0" fontId="33" fillId="0" borderId="41">
      <alignment horizontal="left" wrapText="1"/>
    </xf>
    <xf numFmtId="0" fontId="47" fillId="0" borderId="11"/>
    <xf numFmtId="0" fontId="32" fillId="0" borderId="11"/>
    <xf numFmtId="0" fontId="45" fillId="0" borderId="11"/>
    <xf numFmtId="0" fontId="30" fillId="0" borderId="11"/>
    <xf numFmtId="0" fontId="54" fillId="0" borderId="0"/>
    <xf numFmtId="0" fontId="55" fillId="0" borderId="0">
      <alignment horizontal="center" wrapText="1"/>
    </xf>
    <xf numFmtId="0" fontId="56" fillId="0" borderId="11"/>
    <xf numFmtId="0" fontId="56" fillId="0" borderId="0"/>
    <xf numFmtId="0" fontId="57" fillId="0" borderId="0"/>
    <xf numFmtId="0" fontId="55" fillId="0" borderId="0">
      <alignment horizontal="left" wrapText="1"/>
    </xf>
    <xf numFmtId="0" fontId="58" fillId="0" borderId="0"/>
    <xf numFmtId="0" fontId="56" fillId="0" borderId="38"/>
    <xf numFmtId="0" fontId="59" fillId="0" borderId="32">
      <alignment horizontal="center"/>
    </xf>
    <xf numFmtId="0" fontId="57" fillId="0" borderId="45"/>
    <xf numFmtId="0" fontId="59" fillId="0" borderId="0">
      <alignment horizontal="left"/>
    </xf>
    <xf numFmtId="0" fontId="60" fillId="0" borderId="0">
      <alignment horizontal="center" vertical="top"/>
    </xf>
    <xf numFmtId="49" fontId="61" fillId="0" borderId="39">
      <alignment horizontal="right"/>
    </xf>
    <xf numFmtId="49" fontId="57" fillId="0" borderId="40">
      <alignment horizontal="center"/>
    </xf>
    <xf numFmtId="0" fontId="57" fillId="0" borderId="34"/>
    <xf numFmtId="49" fontId="57" fillId="0" borderId="0"/>
    <xf numFmtId="49" fontId="59" fillId="0" borderId="0">
      <alignment horizontal="right"/>
    </xf>
    <xf numFmtId="0" fontId="59" fillId="0" borderId="0"/>
    <xf numFmtId="0" fontId="59" fillId="0" borderId="0">
      <alignment horizontal="center"/>
    </xf>
    <xf numFmtId="0" fontId="59" fillId="0" borderId="39">
      <alignment horizontal="right"/>
    </xf>
    <xf numFmtId="171" fontId="59" fillId="0" borderId="41">
      <alignment horizontal="center"/>
    </xf>
    <xf numFmtId="49" fontId="59" fillId="0" borderId="0"/>
    <xf numFmtId="0" fontId="59" fillId="0" borderId="0">
      <alignment horizontal="right"/>
    </xf>
    <xf numFmtId="0" fontId="59" fillId="0" borderId="42">
      <alignment horizontal="center"/>
    </xf>
    <xf numFmtId="0" fontId="59" fillId="0" borderId="11">
      <alignment wrapText="1"/>
    </xf>
    <xf numFmtId="49" fontId="59" fillId="0" borderId="43">
      <alignment horizontal="center"/>
    </xf>
    <xf numFmtId="0" fontId="59" fillId="0" borderId="37">
      <alignment wrapText="1"/>
    </xf>
    <xf numFmtId="49" fontId="59" fillId="0" borderId="41">
      <alignment horizontal="center"/>
    </xf>
    <xf numFmtId="0" fontId="59" fillId="0" borderId="15">
      <alignment horizontal="left"/>
    </xf>
    <xf numFmtId="49" fontId="59" fillId="0" borderId="15"/>
    <xf numFmtId="0" fontId="59" fillId="0" borderId="41">
      <alignment horizontal="center"/>
    </xf>
    <xf numFmtId="49" fontId="59" fillId="0" borderId="44">
      <alignment horizontal="center"/>
    </xf>
    <xf numFmtId="0" fontId="62" fillId="0" borderId="0"/>
    <xf numFmtId="0" fontId="62" fillId="0" borderId="31"/>
    <xf numFmtId="49" fontId="59" fillId="0" borderId="2">
      <alignment horizontal="center" vertical="center" wrapText="1"/>
    </xf>
    <xf numFmtId="49" fontId="59" fillId="0" borderId="32">
      <alignment horizontal="center" vertical="center" wrapText="1"/>
    </xf>
    <xf numFmtId="0" fontId="59" fillId="0" borderId="35">
      <alignment horizontal="left" wrapText="1"/>
    </xf>
    <xf numFmtId="49" fontId="59" fillId="0" borderId="27">
      <alignment horizontal="center" wrapText="1"/>
    </xf>
    <xf numFmtId="49" fontId="59" fillId="0" borderId="36">
      <alignment horizontal="center"/>
    </xf>
    <xf numFmtId="4" fontId="59" fillId="0" borderId="2">
      <alignment horizontal="right"/>
    </xf>
    <xf numFmtId="4" fontId="59" fillId="0" borderId="8">
      <alignment horizontal="right"/>
    </xf>
    <xf numFmtId="0" fontId="59" fillId="0" borderId="46">
      <alignment horizontal="left" wrapText="1"/>
    </xf>
    <xf numFmtId="0" fontId="59" fillId="0" borderId="13">
      <alignment horizontal="left" wrapText="1" indent="1"/>
    </xf>
    <xf numFmtId="49" fontId="59" fillId="0" borderId="29">
      <alignment horizontal="center" wrapText="1"/>
    </xf>
    <xf numFmtId="49" fontId="59" fillId="0" borderId="20">
      <alignment horizontal="center"/>
    </xf>
    <xf numFmtId="49" fontId="59" fillId="0" borderId="21">
      <alignment horizontal="center"/>
    </xf>
    <xf numFmtId="0" fontId="59" fillId="0" borderId="19">
      <alignment horizontal="left" wrapText="1" indent="1"/>
    </xf>
    <xf numFmtId="0" fontId="59" fillId="0" borderId="8">
      <alignment horizontal="left" wrapText="1" indent="2"/>
    </xf>
    <xf numFmtId="49" fontId="59" fillId="0" borderId="28">
      <alignment horizontal="center"/>
    </xf>
    <xf numFmtId="49" fontId="59" fillId="0" borderId="2">
      <alignment horizontal="center"/>
    </xf>
    <xf numFmtId="0" fontId="59" fillId="0" borderId="47">
      <alignment horizontal="left" wrapText="1" indent="2"/>
    </xf>
    <xf numFmtId="0" fontId="59" fillId="0" borderId="31"/>
    <xf numFmtId="0" fontId="59" fillId="12" borderId="31"/>
    <xf numFmtId="0" fontId="59" fillId="12" borderId="0"/>
    <xf numFmtId="0" fontId="59" fillId="0" borderId="0">
      <alignment horizontal="left" wrapText="1"/>
    </xf>
    <xf numFmtId="49" fontId="59" fillId="0" borderId="0">
      <alignment horizontal="center" wrapText="1"/>
    </xf>
    <xf numFmtId="49" fontId="59" fillId="0" borderId="0">
      <alignment horizontal="center"/>
    </xf>
    <xf numFmtId="0" fontId="59" fillId="0" borderId="11">
      <alignment horizontal="left"/>
    </xf>
    <xf numFmtId="49" fontId="59" fillId="0" borderId="11"/>
    <xf numFmtId="0" fontId="59" fillId="0" borderId="11"/>
    <xf numFmtId="0" fontId="57" fillId="0" borderId="11"/>
    <xf numFmtId="0" fontId="59" fillId="0" borderId="12">
      <alignment horizontal="left" wrapText="1"/>
    </xf>
    <xf numFmtId="49" fontId="59" fillId="0" borderId="36">
      <alignment horizontal="center" wrapText="1"/>
    </xf>
    <xf numFmtId="4" fontId="59" fillId="0" borderId="17">
      <alignment horizontal="right"/>
    </xf>
    <xf numFmtId="4" fontId="59" fillId="0" borderId="48">
      <alignment horizontal="right"/>
    </xf>
    <xf numFmtId="0" fontId="59" fillId="0" borderId="18">
      <alignment horizontal="left" wrapText="1"/>
    </xf>
    <xf numFmtId="49" fontId="59" fillId="0" borderId="28">
      <alignment horizontal="center" wrapText="1"/>
    </xf>
    <xf numFmtId="49" fontId="59" fillId="0" borderId="8">
      <alignment horizontal="center"/>
    </xf>
    <xf numFmtId="0" fontId="59" fillId="0" borderId="37"/>
    <xf numFmtId="0" fontId="59" fillId="0" borderId="49"/>
    <xf numFmtId="0" fontId="54" fillId="0" borderId="47">
      <alignment horizontal="left" wrapText="1"/>
    </xf>
    <xf numFmtId="0" fontId="59" fillId="0" borderId="50">
      <alignment horizontal="center" wrapText="1"/>
    </xf>
    <xf numFmtId="49" fontId="59" fillId="0" borderId="51">
      <alignment horizontal="center" wrapText="1"/>
    </xf>
    <xf numFmtId="4" fontId="59" fillId="0" borderId="36">
      <alignment horizontal="right"/>
    </xf>
    <xf numFmtId="4" fontId="59" fillId="0" borderId="52">
      <alignment horizontal="right"/>
    </xf>
    <xf numFmtId="0" fontId="54" fillId="0" borderId="41">
      <alignment horizontal="left" wrapText="1"/>
    </xf>
    <xf numFmtId="0" fontId="57" fillId="0" borderId="31"/>
    <xf numFmtId="0" fontId="59" fillId="0" borderId="0">
      <alignment horizontal="center" wrapText="1"/>
    </xf>
    <xf numFmtId="0" fontId="54" fillId="0" borderId="0">
      <alignment horizontal="center"/>
    </xf>
    <xf numFmtId="0" fontId="54" fillId="0" borderId="11"/>
    <xf numFmtId="49" fontId="59" fillId="0" borderId="11">
      <alignment horizontal="left"/>
    </xf>
    <xf numFmtId="0" fontId="59" fillId="0" borderId="13">
      <alignment horizontal="left" wrapText="1"/>
    </xf>
    <xf numFmtId="0" fontId="59" fillId="0" borderId="19">
      <alignment horizontal="left" wrapText="1"/>
    </xf>
    <xf numFmtId="0" fontId="57" fillId="0" borderId="20"/>
    <xf numFmtId="0" fontId="57" fillId="0" borderId="21"/>
    <xf numFmtId="0" fontId="59" fillId="0" borderId="12">
      <alignment horizontal="left" wrapText="1" indent="1"/>
    </xf>
    <xf numFmtId="49" fontId="59" fillId="0" borderId="16">
      <alignment horizontal="center" wrapText="1"/>
    </xf>
    <xf numFmtId="49" fontId="59" fillId="0" borderId="17">
      <alignment horizontal="center"/>
    </xf>
    <xf numFmtId="0" fontId="59" fillId="0" borderId="18">
      <alignment horizontal="left" wrapText="1" indent="1"/>
    </xf>
    <xf numFmtId="0" fontId="59" fillId="0" borderId="13">
      <alignment horizontal="left" wrapText="1" indent="2"/>
    </xf>
    <xf numFmtId="0" fontId="59" fillId="0" borderId="19">
      <alignment horizontal="left" wrapText="1" indent="2"/>
    </xf>
    <xf numFmtId="49" fontId="59" fillId="0" borderId="16">
      <alignment horizontal="center"/>
    </xf>
    <xf numFmtId="0" fontId="57" fillId="0" borderId="15"/>
    <xf numFmtId="0" fontId="54" fillId="0" borderId="22">
      <alignment horizontal="center" vertical="center" textRotation="90" wrapText="1"/>
    </xf>
    <xf numFmtId="0" fontId="59" fillId="0" borderId="2">
      <alignment horizontal="center" vertical="top" wrapText="1"/>
    </xf>
    <xf numFmtId="0" fontId="59" fillId="0" borderId="2">
      <alignment horizontal="center" vertical="top"/>
    </xf>
    <xf numFmtId="49" fontId="59" fillId="0" borderId="2">
      <alignment horizontal="center" vertical="top" wrapText="1"/>
    </xf>
    <xf numFmtId="0" fontId="54" fillId="0" borderId="23"/>
    <xf numFmtId="49" fontId="54" fillId="0" borderId="27">
      <alignment horizontal="center"/>
    </xf>
    <xf numFmtId="0" fontId="62" fillId="0" borderId="34"/>
    <xf numFmtId="49" fontId="63" fillId="0" borderId="24">
      <alignment horizontal="left" vertical="center" wrapText="1"/>
    </xf>
    <xf numFmtId="49" fontId="54" fillId="0" borderId="28">
      <alignment horizontal="center" vertical="center" wrapText="1"/>
    </xf>
    <xf numFmtId="49" fontId="59" fillId="0" borderId="25">
      <alignment horizontal="left" vertical="center" wrapText="1" indent="2"/>
    </xf>
    <xf numFmtId="49" fontId="59" fillId="0" borderId="29">
      <alignment horizontal="center" vertical="center" wrapText="1"/>
    </xf>
    <xf numFmtId="0" fontId="59" fillId="0" borderId="20"/>
    <xf numFmtId="4" fontId="59" fillId="0" borderId="20">
      <alignment horizontal="right"/>
    </xf>
    <xf numFmtId="4" fontId="59" fillId="0" borderId="21">
      <alignment horizontal="right"/>
    </xf>
    <xf numFmtId="49" fontId="59" fillId="0" borderId="14">
      <alignment horizontal="left" vertical="center" wrapText="1" indent="3"/>
    </xf>
    <xf numFmtId="49" fontId="59" fillId="0" borderId="16">
      <alignment horizontal="center" vertical="center" wrapText="1"/>
    </xf>
    <xf numFmtId="49" fontId="59" fillId="0" borderId="24">
      <alignment horizontal="left" vertical="center" wrapText="1" indent="3"/>
    </xf>
    <xf numFmtId="49" fontId="59" fillId="0" borderId="28">
      <alignment horizontal="center" vertical="center" wrapText="1"/>
    </xf>
    <xf numFmtId="49" fontId="59" fillId="0" borderId="26">
      <alignment horizontal="left" vertical="center" wrapText="1" indent="3"/>
    </xf>
    <xf numFmtId="0" fontId="63" fillId="0" borderId="23">
      <alignment horizontal="left" vertical="center" wrapText="1"/>
    </xf>
    <xf numFmtId="49" fontId="59" fillId="0" borderId="30">
      <alignment horizontal="center" vertical="center" wrapText="1"/>
    </xf>
    <xf numFmtId="4" fontId="59" fillId="0" borderId="32">
      <alignment horizontal="right"/>
    </xf>
    <xf numFmtId="4" fontId="59" fillId="0" borderId="33">
      <alignment horizontal="right"/>
    </xf>
    <xf numFmtId="0" fontId="54" fillId="0" borderId="15">
      <alignment horizontal="center" vertical="center" textRotation="90" wrapText="1"/>
    </xf>
    <xf numFmtId="49" fontId="59" fillId="0" borderId="15">
      <alignment horizontal="left" vertical="center" wrapText="1" indent="3"/>
    </xf>
    <xf numFmtId="49" fontId="59" fillId="0" borderId="31">
      <alignment horizontal="center" vertical="center" wrapText="1"/>
    </xf>
    <xf numFmtId="4" fontId="59" fillId="0" borderId="31">
      <alignment horizontal="right"/>
    </xf>
    <xf numFmtId="0" fontId="59" fillId="0" borderId="0">
      <alignment vertical="center"/>
    </xf>
    <xf numFmtId="49" fontId="59" fillId="0" borderId="0">
      <alignment horizontal="left" vertical="center" wrapText="1" indent="3"/>
    </xf>
    <xf numFmtId="49" fontId="59" fillId="0" borderId="0">
      <alignment horizontal="center" vertical="center" wrapText="1"/>
    </xf>
    <xf numFmtId="4" fontId="59" fillId="0" borderId="0">
      <alignment horizontal="right" shrinkToFit="1"/>
    </xf>
    <xf numFmtId="0" fontId="54" fillId="0" borderId="11">
      <alignment horizontal="center" vertical="center" textRotation="90" wrapText="1"/>
    </xf>
    <xf numFmtId="49" fontId="59" fillId="0" borderId="11">
      <alignment horizontal="left" vertical="center" wrapText="1" indent="3"/>
    </xf>
    <xf numFmtId="49" fontId="59" fillId="0" borderId="11">
      <alignment horizontal="center" vertical="center" wrapText="1"/>
    </xf>
    <xf numFmtId="4" fontId="59" fillId="0" borderId="11">
      <alignment horizontal="right"/>
    </xf>
    <xf numFmtId="49" fontId="54" fillId="0" borderId="27">
      <alignment horizontal="center" vertical="center" wrapText="1"/>
    </xf>
    <xf numFmtId="0" fontId="59" fillId="0" borderId="21"/>
    <xf numFmtId="0" fontId="54" fillId="0" borderId="15">
      <alignment horizontal="center" vertical="center" textRotation="90"/>
    </xf>
    <xf numFmtId="0" fontId="54" fillId="0" borderId="11">
      <alignment horizontal="center" vertical="center" textRotation="90"/>
    </xf>
    <xf numFmtId="0" fontId="54" fillId="0" borderId="22">
      <alignment horizontal="center" vertical="center" textRotation="90"/>
    </xf>
    <xf numFmtId="49" fontId="63" fillId="0" borderId="23">
      <alignment horizontal="left" vertical="center" wrapText="1"/>
    </xf>
    <xf numFmtId="0" fontId="54" fillId="0" borderId="2">
      <alignment horizontal="center" vertical="center" textRotation="90"/>
    </xf>
    <xf numFmtId="0" fontId="54" fillId="0" borderId="27">
      <alignment horizontal="center" vertical="center"/>
    </xf>
    <xf numFmtId="0" fontId="59" fillId="0" borderId="24">
      <alignment horizontal="left" vertical="center" wrapText="1"/>
    </xf>
    <xf numFmtId="0" fontId="59" fillId="0" borderId="29">
      <alignment horizontal="center" vertical="center"/>
    </xf>
    <xf numFmtId="0" fontId="59" fillId="0" borderId="16">
      <alignment horizontal="center" vertical="center"/>
    </xf>
    <xf numFmtId="0" fontId="59" fillId="0" borderId="28">
      <alignment horizontal="center" vertical="center"/>
    </xf>
    <xf numFmtId="0" fontId="59" fillId="0" borderId="26">
      <alignment horizontal="left" vertical="center" wrapText="1"/>
    </xf>
    <xf numFmtId="0" fontId="54" fillId="0" borderId="28">
      <alignment horizontal="center" vertical="center"/>
    </xf>
    <xf numFmtId="0" fontId="59" fillId="0" borderId="30">
      <alignment horizontal="center" vertical="center"/>
    </xf>
    <xf numFmtId="49" fontId="54" fillId="0" borderId="27">
      <alignment horizontal="center" vertical="center"/>
    </xf>
    <xf numFmtId="49" fontId="59" fillId="0" borderId="24">
      <alignment horizontal="left" vertical="center" wrapText="1"/>
    </xf>
    <xf numFmtId="49" fontId="59" fillId="0" borderId="29">
      <alignment horizontal="center" vertical="center"/>
    </xf>
    <xf numFmtId="49" fontId="59" fillId="0" borderId="16">
      <alignment horizontal="center" vertical="center"/>
    </xf>
    <xf numFmtId="49" fontId="59" fillId="0" borderId="28">
      <alignment horizontal="center" vertical="center"/>
    </xf>
    <xf numFmtId="49" fontId="59" fillId="0" borderId="26">
      <alignment horizontal="left" vertical="center" wrapText="1"/>
    </xf>
    <xf numFmtId="49" fontId="59" fillId="0" borderId="30">
      <alignment horizontal="center" vertical="center"/>
    </xf>
    <xf numFmtId="49" fontId="59" fillId="0" borderId="11">
      <alignment horizontal="center" wrapText="1"/>
    </xf>
    <xf numFmtId="0" fontId="59" fillId="0" borderId="11">
      <alignment horizontal="center"/>
    </xf>
    <xf numFmtId="49" fontId="59" fillId="0" borderId="0">
      <alignment horizontal="left"/>
    </xf>
    <xf numFmtId="0" fontId="59" fillId="0" borderId="15">
      <alignment horizontal="center"/>
    </xf>
    <xf numFmtId="49" fontId="59" fillId="0" borderId="15">
      <alignment horizontal="center"/>
    </xf>
    <xf numFmtId="0" fontId="64" fillId="0" borderId="11">
      <alignment wrapText="1"/>
    </xf>
    <xf numFmtId="0" fontId="65" fillId="0" borderId="11"/>
    <xf numFmtId="0" fontId="64" fillId="0" borderId="2">
      <alignment wrapText="1"/>
    </xf>
    <xf numFmtId="0" fontId="64" fillId="0" borderId="15">
      <alignment wrapText="1"/>
    </xf>
    <xf numFmtId="0" fontId="65" fillId="0" borderId="15"/>
    <xf numFmtId="0" fontId="62" fillId="0" borderId="0"/>
    <xf numFmtId="0" fontId="62" fillId="0" borderId="0"/>
    <xf numFmtId="0" fontId="57" fillId="11" borderId="0"/>
    <xf numFmtId="0" fontId="62" fillId="0" borderId="0"/>
    <xf numFmtId="0" fontId="68" fillId="0" borderId="0">
      <alignment vertical="top" wrapText="1"/>
    </xf>
    <xf numFmtId="0" fontId="31" fillId="0" borderId="0"/>
    <xf numFmtId="0" fontId="31" fillId="0" borderId="0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/>
    <xf numFmtId="4" fontId="32" fillId="0" borderId="32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33">
      <alignment horizontal="right"/>
    </xf>
    <xf numFmtId="0" fontId="32" fillId="0" borderId="21"/>
    <xf numFmtId="0" fontId="34" fillId="0" borderId="2">
      <alignment wrapText="1"/>
    </xf>
    <xf numFmtId="0" fontId="31" fillId="0" borderId="34"/>
    <xf numFmtId="0" fontId="30" fillId="11" borderId="0"/>
    <xf numFmtId="0" fontId="33" fillId="0" borderId="0"/>
    <xf numFmtId="0" fontId="37" fillId="0" borderId="0"/>
    <xf numFmtId="0" fontId="32" fillId="0" borderId="0">
      <alignment horizontal="left"/>
    </xf>
    <xf numFmtId="0" fontId="32" fillId="0" borderId="0"/>
    <xf numFmtId="0" fontId="31" fillId="0" borderId="0"/>
    <xf numFmtId="0" fontId="30" fillId="0" borderId="0"/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1" fillId="0" borderId="0"/>
    <xf numFmtId="0" fontId="38" fillId="0" borderId="0">
      <alignment horizontal="center" vertical="top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0" fontId="32" fillId="0" borderId="31"/>
    <xf numFmtId="49" fontId="32" fillId="0" borderId="15"/>
    <xf numFmtId="49" fontId="32" fillId="0" borderId="0"/>
    <xf numFmtId="49" fontId="32" fillId="0" borderId="36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32">
      <alignment horizontal="center" vertical="center" wrapText="1"/>
    </xf>
    <xf numFmtId="4" fontId="32" fillId="0" borderId="2">
      <alignment horizontal="right"/>
    </xf>
    <xf numFmtId="0" fontId="32" fillId="12" borderId="0"/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71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" fontId="32" fillId="0" borderId="52">
      <alignment horizontal="right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11"/>
    <xf numFmtId="0" fontId="30" fillId="0" borderId="11"/>
    <xf numFmtId="0" fontId="2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3" fillId="0" borderId="11"/>
    <xf numFmtId="0" fontId="33" fillId="0" borderId="11"/>
    <xf numFmtId="0" fontId="32" fillId="0" borderId="12">
      <alignment horizontal="left" wrapText="1" indent="1"/>
    </xf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2" fillId="0" borderId="13">
      <alignment horizontal="left" wrapText="1" indent="2"/>
    </xf>
    <xf numFmtId="0" fontId="30" fillId="0" borderId="15"/>
    <xf numFmtId="0" fontId="30" fillId="0" borderId="15"/>
    <xf numFmtId="0" fontId="32" fillId="0" borderId="0">
      <alignment horizontal="center" wrapText="1"/>
    </xf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 wrapText="1"/>
    </xf>
    <xf numFmtId="49" fontId="32" fillId="0" borderId="16">
      <alignment horizontal="center"/>
    </xf>
    <xf numFmtId="49" fontId="32" fillId="0" borderId="16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2" fillId="0" borderId="19">
      <alignment horizontal="left" wrapText="1" indent="2"/>
    </xf>
    <xf numFmtId="0" fontId="30" fillId="0" borderId="20"/>
    <xf numFmtId="0" fontId="30" fillId="0" borderId="20"/>
    <xf numFmtId="0" fontId="30" fillId="0" borderId="21"/>
    <xf numFmtId="0" fontId="30" fillId="0" borderId="21"/>
    <xf numFmtId="0" fontId="33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1">
      <alignment wrapText="1"/>
    </xf>
    <xf numFmtId="0" fontId="34" fillId="0" borderId="15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2" fillId="0" borderId="2">
      <alignment horizontal="center" vertical="top" wrapText="1"/>
    </xf>
    <xf numFmtId="0" fontId="33" fillId="0" borderId="23"/>
    <xf numFmtId="0" fontId="33" fillId="0" borderId="23"/>
    <xf numFmtId="49" fontId="35" fillId="0" borderId="24">
      <alignment horizontal="left" vertical="center" wrapText="1"/>
    </xf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49" fontId="32" fillId="0" borderId="2">
      <alignment horizontal="center" vertical="top" wrapText="1"/>
    </xf>
    <xf numFmtId="0" fontId="32" fillId="0" borderId="20"/>
    <xf numFmtId="0" fontId="32" fillId="0" borderId="20"/>
    <xf numFmtId="4" fontId="32" fillId="0" borderId="32">
      <alignment horizontal="right"/>
    </xf>
    <xf numFmtId="4" fontId="32" fillId="0" borderId="32">
      <alignment horizontal="right"/>
    </xf>
    <xf numFmtId="4" fontId="32" fillId="0" borderId="31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0">
      <alignment horizontal="right" shrinkToFit="1"/>
    </xf>
    <xf numFmtId="4" fontId="32" fillId="0" borderId="11">
      <alignment horizontal="right"/>
    </xf>
    <xf numFmtId="4" fontId="32" fillId="0" borderId="11">
      <alignment horizontal="right"/>
    </xf>
    <xf numFmtId="49" fontId="32" fillId="0" borderId="11">
      <alignment horizontal="center" wrapText="1"/>
    </xf>
    <xf numFmtId="49" fontId="32" fillId="0" borderId="11">
      <alignment horizontal="center" wrapText="1"/>
    </xf>
    <xf numFmtId="0" fontId="32" fillId="0" borderId="15">
      <alignment horizontal="center"/>
    </xf>
    <xf numFmtId="0" fontId="32" fillId="0" borderId="15">
      <alignment horizontal="center"/>
    </xf>
    <xf numFmtId="0" fontId="36" fillId="0" borderId="11"/>
    <xf numFmtId="0" fontId="36" fillId="0" borderId="11"/>
    <xf numFmtId="0" fontId="36" fillId="0" borderId="15"/>
    <xf numFmtId="0" fontId="36" fillId="0" borderId="15"/>
    <xf numFmtId="0" fontId="32" fillId="0" borderId="11">
      <alignment horizontal="center"/>
    </xf>
    <xf numFmtId="0" fontId="32" fillId="0" borderId="11">
      <alignment horizontal="center"/>
    </xf>
    <xf numFmtId="49" fontId="32" fillId="0" borderId="15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9" fontId="32" fillId="0" borderId="0">
      <alignment horizontal="left"/>
    </xf>
    <xf numFmtId="4" fontId="32" fillId="0" borderId="20">
      <alignment horizontal="right"/>
    </xf>
    <xf numFmtId="4" fontId="32" fillId="0" borderId="20">
      <alignment horizontal="right"/>
    </xf>
    <xf numFmtId="0" fontId="32" fillId="0" borderId="2">
      <alignment horizontal="center" vertical="top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21">
      <alignment horizontal="right"/>
    </xf>
    <xf numFmtId="4" fontId="32" fillId="0" borderId="33">
      <alignment horizontal="right"/>
    </xf>
    <xf numFmtId="4" fontId="32" fillId="0" borderId="33">
      <alignment horizontal="right"/>
    </xf>
    <xf numFmtId="0" fontId="32" fillId="0" borderId="21"/>
    <xf numFmtId="0" fontId="32" fillId="0" borderId="21"/>
    <xf numFmtId="0" fontId="34" fillId="0" borderId="2">
      <alignment wrapText="1"/>
    </xf>
    <xf numFmtId="0" fontId="34" fillId="0" borderId="2">
      <alignment wrapText="1"/>
    </xf>
    <xf numFmtId="0" fontId="31" fillId="0" borderId="34"/>
    <xf numFmtId="0" fontId="31" fillId="0" borderId="34"/>
    <xf numFmtId="0" fontId="30" fillId="11" borderId="0"/>
    <xf numFmtId="0" fontId="30" fillId="11" borderId="0"/>
    <xf numFmtId="0" fontId="33" fillId="0" borderId="0"/>
    <xf numFmtId="0" fontId="33" fillId="0" borderId="0"/>
    <xf numFmtId="0" fontId="37" fillId="0" borderId="0"/>
    <xf numFmtId="0" fontId="37" fillId="0" borderId="0"/>
    <xf numFmtId="0" fontId="32" fillId="0" borderId="0">
      <alignment horizontal="left"/>
    </xf>
    <xf numFmtId="0" fontId="32" fillId="0" borderId="0">
      <alignment horizontal="left"/>
    </xf>
    <xf numFmtId="0" fontId="32" fillId="0" borderId="0"/>
    <xf numFmtId="0" fontId="32" fillId="0" borderId="0"/>
    <xf numFmtId="0" fontId="31" fillId="0" borderId="0"/>
    <xf numFmtId="0" fontId="31" fillId="0" borderId="0"/>
    <xf numFmtId="0" fontId="30" fillId="0" borderId="0"/>
    <xf numFmtId="0" fontId="30" fillId="0" borderId="0"/>
    <xf numFmtId="49" fontId="32" fillId="0" borderId="2">
      <alignment horizontal="center" vertical="center" wrapText="1"/>
    </xf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2" fillId="0" borderId="8">
      <alignment horizontal="left" wrapText="1" indent="2"/>
    </xf>
    <xf numFmtId="0" fontId="24" fillId="0" borderId="8">
      <alignment horizontal="left" wrapText="1" indent="2"/>
    </xf>
    <xf numFmtId="0" fontId="31" fillId="0" borderId="0"/>
    <xf numFmtId="0" fontId="31" fillId="0" borderId="0"/>
    <xf numFmtId="0" fontId="38" fillId="0" borderId="0">
      <alignment horizontal="center" vertical="top"/>
    </xf>
    <xf numFmtId="0" fontId="38" fillId="0" borderId="0">
      <alignment horizontal="center" vertical="top"/>
    </xf>
    <xf numFmtId="0" fontId="32" fillId="0" borderId="15">
      <alignment horizontal="left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49" fontId="32" fillId="0" borderId="28">
      <alignment horizontal="center"/>
    </xf>
    <xf numFmtId="0" fontId="32" fillId="0" borderId="31"/>
    <xf numFmtId="0" fontId="32" fillId="0" borderId="31"/>
    <xf numFmtId="49" fontId="32" fillId="0" borderId="15"/>
    <xf numFmtId="49" fontId="32" fillId="0" borderId="15"/>
    <xf numFmtId="49" fontId="32" fillId="0" borderId="0"/>
    <xf numFmtId="49" fontId="32" fillId="0" borderId="0"/>
    <xf numFmtId="49" fontId="32" fillId="0" borderId="36">
      <alignment horizontal="center"/>
    </xf>
    <xf numFmtId="49" fontId="32" fillId="0" borderId="36">
      <alignment horizontal="center"/>
    </xf>
    <xf numFmtId="49" fontId="32" fillId="0" borderId="20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2">
      <alignment horizontal="center"/>
    </xf>
    <xf numFmtId="49" fontId="24" fillId="0" borderId="2">
      <alignment horizontal="center"/>
    </xf>
    <xf numFmtId="49" fontId="32" fillId="0" borderId="32">
      <alignment horizontal="center" vertical="center" wrapText="1"/>
    </xf>
    <xf numFmtId="49" fontId="32" fillId="0" borderId="32">
      <alignment horizontal="center" vertical="center" wrapText="1"/>
    </xf>
    <xf numFmtId="49" fontId="24" fillId="0" borderId="2">
      <alignment horizontal="center"/>
    </xf>
    <xf numFmtId="4" fontId="32" fillId="0" borderId="2">
      <alignment horizontal="right"/>
    </xf>
    <xf numFmtId="4" fontId="32" fillId="0" borderId="2">
      <alignment horizontal="right"/>
    </xf>
    <xf numFmtId="0" fontId="32" fillId="12" borderId="0"/>
    <xf numFmtId="0" fontId="32" fillId="12" borderId="0"/>
    <xf numFmtId="0" fontId="39" fillId="0" borderId="0">
      <alignment horizontal="center" wrapText="1"/>
    </xf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0">
      <alignment horizontal="center"/>
    </xf>
    <xf numFmtId="0" fontId="32" fillId="0" borderId="11">
      <alignment wrapText="1"/>
    </xf>
    <xf numFmtId="0" fontId="32" fillId="0" borderId="11">
      <alignment wrapText="1"/>
    </xf>
    <xf numFmtId="0" fontId="32" fillId="0" borderId="37">
      <alignment wrapText="1"/>
    </xf>
    <xf numFmtId="0" fontId="32" fillId="0" borderId="37">
      <alignment wrapText="1"/>
    </xf>
    <xf numFmtId="0" fontId="40" fillId="0" borderId="38"/>
    <xf numFmtId="0" fontId="40" fillId="0" borderId="38"/>
    <xf numFmtId="49" fontId="41" fillId="0" borderId="39">
      <alignment horizontal="right"/>
    </xf>
    <xf numFmtId="49" fontId="41" fillId="0" borderId="39">
      <alignment horizontal="right"/>
    </xf>
    <xf numFmtId="0" fontId="32" fillId="0" borderId="39">
      <alignment horizontal="right"/>
    </xf>
    <xf numFmtId="0" fontId="32" fillId="0" borderId="39">
      <alignment horizontal="right"/>
    </xf>
    <xf numFmtId="0" fontId="40" fillId="0" borderId="11"/>
    <xf numFmtId="0" fontId="40" fillId="0" borderId="11"/>
    <xf numFmtId="0" fontId="31" fillId="0" borderId="31"/>
    <xf numFmtId="0" fontId="31" fillId="0" borderId="31"/>
    <xf numFmtId="0" fontId="32" fillId="0" borderId="32">
      <alignment horizontal="center"/>
    </xf>
    <xf numFmtId="0" fontId="32" fillId="0" borderId="32">
      <alignment horizontal="center"/>
    </xf>
    <xf numFmtId="49" fontId="30" fillId="0" borderId="40">
      <alignment horizontal="center"/>
    </xf>
    <xf numFmtId="49" fontId="30" fillId="0" borderId="40">
      <alignment horizontal="center"/>
    </xf>
    <xf numFmtId="171" fontId="32" fillId="0" borderId="41">
      <alignment horizontal="center"/>
    </xf>
    <xf numFmtId="171" fontId="32" fillId="0" borderId="41">
      <alignment horizontal="center"/>
    </xf>
    <xf numFmtId="0" fontId="32" fillId="0" borderId="42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49" fontId="32" fillId="0" borderId="44">
      <alignment horizontal="center"/>
    </xf>
    <xf numFmtId="0" fontId="40" fillId="0" borderId="0"/>
    <xf numFmtId="0" fontId="40" fillId="0" borderId="0"/>
    <xf numFmtId="0" fontId="30" fillId="0" borderId="45"/>
    <xf numFmtId="0" fontId="30" fillId="0" borderId="45"/>
    <xf numFmtId="0" fontId="30" fillId="0" borderId="34"/>
    <xf numFmtId="0" fontId="30" fillId="0" borderId="34"/>
    <xf numFmtId="4" fontId="32" fillId="0" borderId="8">
      <alignment horizontal="right"/>
    </xf>
    <xf numFmtId="4" fontId="32" fillId="0" borderId="8">
      <alignment horizontal="right"/>
    </xf>
    <xf numFmtId="49" fontId="32" fillId="0" borderId="21">
      <alignment horizontal="center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0" borderId="47">
      <alignment horizontal="left" wrapText="1" indent="2"/>
    </xf>
    <xf numFmtId="0" fontId="32" fillId="12" borderId="31"/>
    <xf numFmtId="0" fontId="32" fillId="12" borderId="31"/>
    <xf numFmtId="0" fontId="39" fillId="0" borderId="0">
      <alignment horizontal="left" wrapText="1"/>
    </xf>
    <xf numFmtId="0" fontId="39" fillId="0" borderId="0">
      <alignment horizontal="left" wrapText="1"/>
    </xf>
    <xf numFmtId="49" fontId="30" fillId="0" borderId="0"/>
    <xf numFmtId="49" fontId="30" fillId="0" borderId="0"/>
    <xf numFmtId="0" fontId="32" fillId="0" borderId="0">
      <alignment horizontal="right"/>
    </xf>
    <xf numFmtId="0" fontId="32" fillId="0" borderId="0">
      <alignment horizontal="right"/>
    </xf>
    <xf numFmtId="49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12">
      <alignment horizontal="left" wrapText="1"/>
    </xf>
    <xf numFmtId="0" fontId="32" fillId="0" borderId="37"/>
    <xf numFmtId="0" fontId="32" fillId="0" borderId="37"/>
    <xf numFmtId="0" fontId="33" fillId="0" borderId="47">
      <alignment horizontal="left" wrapText="1"/>
    </xf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49"/>
    <xf numFmtId="0" fontId="32" fillId="0" borderId="50">
      <alignment horizontal="center" wrapText="1"/>
    </xf>
    <xf numFmtId="0" fontId="32" fillId="0" borderId="50">
      <alignment horizontal="center" wrapText="1"/>
    </xf>
    <xf numFmtId="0" fontId="30" fillId="0" borderId="31"/>
    <xf numFmtId="0" fontId="30" fillId="0" borderId="31"/>
    <xf numFmtId="49" fontId="32" fillId="0" borderId="0">
      <alignment horizontal="center"/>
    </xf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51">
      <alignment horizontal="center" wrapText="1"/>
    </xf>
    <xf numFmtId="49" fontId="32" fillId="0" borderId="11"/>
    <xf numFmtId="49" fontId="32" fillId="0" borderId="11"/>
    <xf numFmtId="4" fontId="32" fillId="0" borderId="17">
      <alignment horizontal="right"/>
    </xf>
    <xf numFmtId="4" fontId="32" fillId="0" borderId="17">
      <alignment horizontal="right"/>
    </xf>
    <xf numFmtId="4" fontId="32" fillId="0" borderId="36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9" fontId="32" fillId="0" borderId="8">
      <alignment horizontal="center"/>
    </xf>
    <xf numFmtId="4" fontId="32" fillId="0" borderId="52">
      <alignment horizontal="right"/>
    </xf>
    <xf numFmtId="4" fontId="32" fillId="0" borderId="52">
      <alignment horizontal="right"/>
    </xf>
    <xf numFmtId="0" fontId="32" fillId="0" borderId="18">
      <alignment horizontal="left" wrapText="1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3" fillId="0" borderId="41">
      <alignment horizontal="left" wrapText="1"/>
    </xf>
    <xf numFmtId="0" fontId="32" fillId="0" borderId="11"/>
    <xf numFmtId="0" fontId="32" fillId="0" borderId="11"/>
    <xf numFmtId="0" fontId="30" fillId="0" borderId="11"/>
    <xf numFmtId="0" fontId="30" fillId="0" borderId="11"/>
    <xf numFmtId="9" fontId="1" fillId="0" borderId="0" applyFont="0" applyFill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33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6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0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2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24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34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28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35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36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7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1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1" fillId="25" borderId="0" applyNumberFormat="0" applyBorder="0" applyAlignment="0" applyProtection="0"/>
    <xf numFmtId="0" fontId="83" fillId="37" borderId="0" applyNumberFormat="0" applyBorder="0" applyAlignment="0" applyProtection="0"/>
    <xf numFmtId="0" fontId="83" fillId="38" borderId="0" applyNumberFormat="0" applyBorder="0" applyAlignment="0" applyProtection="0"/>
    <xf numFmtId="0" fontId="83" fillId="28" borderId="0" applyNumberFormat="0" applyBorder="0" applyAlignment="0" applyProtection="0"/>
    <xf numFmtId="0" fontId="83" fillId="39" borderId="0" applyNumberFormat="0" applyBorder="0" applyAlignment="0" applyProtection="0"/>
    <xf numFmtId="0" fontId="83" fillId="40" borderId="0" applyNumberFormat="0" applyBorder="0" applyAlignment="0" applyProtection="0"/>
    <xf numFmtId="0" fontId="83" fillId="41" borderId="0" applyNumberFormat="0" applyBorder="0" applyAlignment="0" applyProtection="0"/>
    <xf numFmtId="0" fontId="83" fillId="42" borderId="0" applyNumberFormat="0" applyBorder="0" applyAlignment="0" applyProtection="0"/>
    <xf numFmtId="0" fontId="83" fillId="43" borderId="0" applyNumberFormat="0" applyBorder="0" applyAlignment="0" applyProtection="0"/>
    <xf numFmtId="0" fontId="83" fillId="44" borderId="0" applyNumberFormat="0" applyBorder="0" applyAlignment="0" applyProtection="0"/>
    <xf numFmtId="0" fontId="83" fillId="45" borderId="0" applyNumberFormat="0" applyBorder="0" applyAlignment="0" applyProtection="0"/>
    <xf numFmtId="0" fontId="83" fillId="46" borderId="0" applyNumberFormat="0" applyBorder="0" applyAlignment="0" applyProtection="0"/>
    <xf numFmtId="0" fontId="83" fillId="47" borderId="0" applyNumberFormat="0" applyBorder="0" applyAlignment="0" applyProtection="0"/>
    <xf numFmtId="0" fontId="74" fillId="48" borderId="0" applyNumberFormat="0" applyBorder="0" applyAlignment="0" applyProtection="0"/>
    <xf numFmtId="0" fontId="78" fillId="49" borderId="59" applyNumberFormat="0" applyAlignment="0" applyProtection="0"/>
    <xf numFmtId="0" fontId="80" fillId="50" borderId="62" applyNumberFormat="0" applyAlignment="0" applyProtection="0"/>
    <xf numFmtId="0" fontId="82" fillId="0" borderId="0" applyNumberFormat="0" applyFill="0" applyBorder="0" applyAlignment="0" applyProtection="0"/>
    <xf numFmtId="0" fontId="73" fillId="51" borderId="0" applyNumberFormat="0" applyBorder="0" applyAlignment="0" applyProtection="0"/>
    <xf numFmtId="0" fontId="70" fillId="0" borderId="56" applyNumberFormat="0" applyFill="0" applyAlignment="0" applyProtection="0"/>
    <xf numFmtId="0" fontId="71" fillId="0" borderId="57" applyNumberFormat="0" applyFill="0" applyAlignment="0" applyProtection="0"/>
    <xf numFmtId="0" fontId="72" fillId="0" borderId="58" applyNumberFormat="0" applyFill="0" applyAlignment="0" applyProtection="0"/>
    <xf numFmtId="0" fontId="72" fillId="0" borderId="0" applyNumberFormat="0" applyFill="0" applyBorder="0" applyAlignment="0" applyProtection="0"/>
    <xf numFmtId="0" fontId="76" fillId="52" borderId="59" applyNumberFormat="0" applyAlignment="0" applyProtection="0"/>
    <xf numFmtId="0" fontId="79" fillId="0" borderId="61" applyNumberFormat="0" applyFill="0" applyAlignment="0" applyProtection="0"/>
    <xf numFmtId="0" fontId="75" fillId="53" borderId="0" applyNumberFormat="0" applyBorder="0" applyAlignment="0" applyProtection="0"/>
    <xf numFmtId="0" fontId="5" fillId="54" borderId="63" applyNumberFormat="0" applyFont="0" applyAlignment="0" applyProtection="0"/>
    <xf numFmtId="0" fontId="77" fillId="49" borderId="60" applyNumberFormat="0" applyAlignment="0" applyProtection="0"/>
    <xf numFmtId="0" fontId="89" fillId="0" borderId="0"/>
    <xf numFmtId="0" fontId="89" fillId="0" borderId="0"/>
    <xf numFmtId="0" fontId="90" fillId="0" borderId="0" applyNumberFormat="0" applyFill="0" applyBorder="0" applyAlignment="0" applyProtection="0"/>
    <xf numFmtId="0" fontId="20" fillId="0" borderId="64" applyNumberFormat="0" applyFill="0" applyAlignment="0" applyProtection="0"/>
    <xf numFmtId="0" fontId="81" fillId="0" borderId="0" applyNumberFormat="0" applyFill="0" applyBorder="0" applyAlignment="0" applyProtection="0"/>
    <xf numFmtId="0" fontId="89" fillId="11" borderId="0"/>
    <xf numFmtId="0" fontId="89" fillId="0" borderId="0">
      <alignment wrapText="1"/>
    </xf>
    <xf numFmtId="0" fontId="89" fillId="0" borderId="0"/>
    <xf numFmtId="0" fontId="91" fillId="0" borderId="0">
      <alignment horizontal="center"/>
    </xf>
    <xf numFmtId="0" fontId="89" fillId="0" borderId="0">
      <alignment horizontal="right"/>
    </xf>
    <xf numFmtId="0" fontId="89" fillId="11" borderId="11"/>
    <xf numFmtId="0" fontId="89" fillId="0" borderId="2">
      <alignment horizontal="center" vertical="center" wrapText="1"/>
    </xf>
    <xf numFmtId="0" fontId="89" fillId="11" borderId="15"/>
    <xf numFmtId="0" fontId="89" fillId="11" borderId="0">
      <alignment shrinkToFit="1"/>
    </xf>
    <xf numFmtId="0" fontId="92" fillId="0" borderId="15">
      <alignment horizontal="right"/>
    </xf>
    <xf numFmtId="4" fontId="92" fillId="55" borderId="15">
      <alignment horizontal="right" vertical="top" shrinkToFit="1"/>
    </xf>
    <xf numFmtId="4" fontId="92" fillId="3" borderId="15">
      <alignment horizontal="right" vertical="top" shrinkToFit="1"/>
    </xf>
    <xf numFmtId="0" fontId="88" fillId="0" borderId="23">
      <alignment horizontal="left" wrapText="1" indent="2"/>
    </xf>
    <xf numFmtId="0" fontId="89" fillId="0" borderId="0">
      <alignment horizontal="left" wrapText="1"/>
    </xf>
    <xf numFmtId="0" fontId="32" fillId="0" borderId="8">
      <alignment horizontal="left" wrapText="1" indent="2"/>
    </xf>
    <xf numFmtId="0" fontId="92" fillId="0" borderId="2">
      <alignment vertical="top" wrapText="1"/>
    </xf>
    <xf numFmtId="49" fontId="89" fillId="0" borderId="2">
      <alignment horizontal="center" vertical="top" shrinkToFit="1"/>
    </xf>
    <xf numFmtId="4" fontId="92" fillId="55" borderId="2">
      <alignment horizontal="right" vertical="top" shrinkToFit="1"/>
    </xf>
    <xf numFmtId="4" fontId="92" fillId="3" borderId="2">
      <alignment horizontal="right" vertical="top" shrinkToFit="1"/>
    </xf>
    <xf numFmtId="0" fontId="89" fillId="11" borderId="37"/>
    <xf numFmtId="0" fontId="89" fillId="11" borderId="37">
      <alignment horizontal="center"/>
    </xf>
    <xf numFmtId="4" fontId="92" fillId="0" borderId="2">
      <alignment horizontal="right" vertical="top" shrinkToFit="1"/>
    </xf>
    <xf numFmtId="49" fontId="89" fillId="0" borderId="2">
      <alignment horizontal="left" vertical="top" wrapText="1" indent="2"/>
    </xf>
    <xf numFmtId="4" fontId="89" fillId="0" borderId="2">
      <alignment horizontal="right" vertical="top" shrinkToFit="1"/>
    </xf>
    <xf numFmtId="0" fontId="89" fillId="11" borderId="37">
      <alignment shrinkToFit="1"/>
    </xf>
    <xf numFmtId="49" fontId="32" fillId="0" borderId="28">
      <alignment horizontal="center"/>
    </xf>
    <xf numFmtId="0" fontId="89" fillId="11" borderId="15">
      <alignment horizontal="center"/>
    </xf>
    <xf numFmtId="49" fontId="32" fillId="0" borderId="2">
      <alignment horizontal="center"/>
    </xf>
    <xf numFmtId="49" fontId="88" fillId="0" borderId="2">
      <alignment horizontal="center"/>
    </xf>
    <xf numFmtId="0" fontId="87" fillId="0" borderId="0" applyNumberFormat="0" applyFill="0" applyBorder="0" applyAlignment="0" applyProtection="0">
      <alignment vertical="top"/>
      <protection locked="0"/>
    </xf>
    <xf numFmtId="40" fontId="86" fillId="0" borderId="9">
      <alignment horizontal="right" vertical="center"/>
    </xf>
    <xf numFmtId="0" fontId="66" fillId="0" borderId="0">
      <alignment horizontal="center" vertical="center" wrapText="1"/>
    </xf>
    <xf numFmtId="0" fontId="8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0" borderId="0"/>
    <xf numFmtId="0" fontId="85" fillId="0" borderId="0">
      <alignment horizontal="left" vertical="center" wrapText="1"/>
    </xf>
    <xf numFmtId="0" fontId="30" fillId="0" borderId="0">
      <alignment vertical="top"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27" fillId="29" borderId="0"/>
    <xf numFmtId="0" fontId="27" fillId="0" borderId="0"/>
    <xf numFmtId="0" fontId="27" fillId="29" borderId="0"/>
    <xf numFmtId="0" fontId="27" fillId="29" borderId="0"/>
    <xf numFmtId="0" fontId="27" fillId="29" borderId="0"/>
    <xf numFmtId="0" fontId="27" fillId="29" borderId="0"/>
    <xf numFmtId="0" fontId="27" fillId="29" borderId="0"/>
    <xf numFmtId="166" fontId="85" fillId="0" borderId="0">
      <alignment horizontal="right" vertical="center"/>
    </xf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0" fontId="1" fillId="13" borderId="63" applyNumberFormat="0" applyFont="0" applyAlignment="0" applyProtection="0"/>
    <xf numFmtId="9" fontId="27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27" fillId="0" borderId="0" applyFont="0" applyFill="0" applyBorder="0" applyAlignment="0" applyProtection="0"/>
    <xf numFmtId="168" fontId="5" fillId="0" borderId="0" applyFont="0" applyFill="0" applyBorder="0" applyAlignment="0" applyProtection="0"/>
    <xf numFmtId="164" fontId="27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72" fontId="92" fillId="13" borderId="2">
      <alignment horizontal="right" vertical="top" shrinkToFit="1"/>
    </xf>
    <xf numFmtId="172" fontId="92" fillId="3" borderId="2">
      <alignment horizontal="right" vertical="top" shrinkToFit="1"/>
    </xf>
    <xf numFmtId="172" fontId="89" fillId="0" borderId="2">
      <alignment horizontal="right" vertical="top" shrinkToFit="1"/>
    </xf>
    <xf numFmtId="0" fontId="2" fillId="0" borderId="0"/>
    <xf numFmtId="0" fontId="31" fillId="0" borderId="0"/>
    <xf numFmtId="0" fontId="89" fillId="0" borderId="0"/>
    <xf numFmtId="0" fontId="2" fillId="0" borderId="0"/>
    <xf numFmtId="0" fontId="31" fillId="0" borderId="0"/>
    <xf numFmtId="0" fontId="89" fillId="0" borderId="0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/>
    <xf numFmtId="4" fontId="32" fillId="0" borderId="32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33">
      <alignment horizontal="right"/>
    </xf>
    <xf numFmtId="0" fontId="32" fillId="0" borderId="21"/>
    <xf numFmtId="0" fontId="34" fillId="0" borderId="2">
      <alignment wrapText="1"/>
    </xf>
    <xf numFmtId="0" fontId="31" fillId="0" borderId="34"/>
    <xf numFmtId="0" fontId="2" fillId="11" borderId="0"/>
    <xf numFmtId="0" fontId="30" fillId="11" borderId="0"/>
    <xf numFmtId="0" fontId="89" fillId="11" borderId="0"/>
    <xf numFmtId="0" fontId="33" fillId="0" borderId="0"/>
    <xf numFmtId="0" fontId="89" fillId="0" borderId="0">
      <alignment horizontal="left" wrapText="1"/>
    </xf>
    <xf numFmtId="0" fontId="89" fillId="0" borderId="0">
      <alignment wrapText="1"/>
    </xf>
    <xf numFmtId="0" fontId="33" fillId="0" borderId="0"/>
    <xf numFmtId="0" fontId="2" fillId="0" borderId="0">
      <alignment horizontal="left" vertical="top"/>
    </xf>
    <xf numFmtId="0" fontId="91" fillId="0" borderId="0">
      <alignment horizontal="center"/>
    </xf>
    <xf numFmtId="0" fontId="37" fillId="0" borderId="0"/>
    <xf numFmtId="0" fontId="91" fillId="0" borderId="0">
      <alignment horizontal="center" wrapText="1"/>
    </xf>
    <xf numFmtId="0" fontId="89" fillId="0" borderId="0"/>
    <xf numFmtId="0" fontId="37" fillId="0" borderId="0"/>
    <xf numFmtId="0" fontId="2" fillId="0" borderId="0"/>
    <xf numFmtId="0" fontId="89" fillId="0" borderId="0">
      <alignment horizontal="right" wrapText="1"/>
    </xf>
    <xf numFmtId="0" fontId="32" fillId="0" borderId="0">
      <alignment horizontal="left"/>
    </xf>
    <xf numFmtId="0" fontId="91" fillId="0" borderId="0">
      <alignment horizontal="center"/>
    </xf>
    <xf numFmtId="0" fontId="91" fillId="0" borderId="0">
      <alignment horizontal="center" wrapText="1"/>
    </xf>
    <xf numFmtId="0" fontId="32" fillId="0" borderId="0">
      <alignment horizontal="left"/>
    </xf>
    <xf numFmtId="0" fontId="2" fillId="0" borderId="2">
      <alignment horizontal="center" vertical="center" wrapText="1"/>
    </xf>
    <xf numFmtId="0" fontId="89" fillId="0" borderId="0">
      <alignment horizontal="left" wrapText="1"/>
    </xf>
    <xf numFmtId="0" fontId="32" fillId="0" borderId="0"/>
    <xf numFmtId="0" fontId="89" fillId="0" borderId="0">
      <alignment horizontal="right"/>
    </xf>
    <xf numFmtId="0" fontId="91" fillId="0" borderId="0">
      <alignment horizontal="center"/>
    </xf>
    <xf numFmtId="0" fontId="32" fillId="0" borderId="0"/>
    <xf numFmtId="1" fontId="2" fillId="0" borderId="2"/>
    <xf numFmtId="0" fontId="89" fillId="11" borderId="11"/>
    <xf numFmtId="0" fontId="31" fillId="0" borderId="0"/>
    <xf numFmtId="0" fontId="89" fillId="11" borderId="11"/>
    <xf numFmtId="0" fontId="89" fillId="0" borderId="0">
      <alignment horizontal="right"/>
    </xf>
    <xf numFmtId="0" fontId="31" fillId="0" borderId="0"/>
    <xf numFmtId="1" fontId="2" fillId="0" borderId="2">
      <alignment horizontal="center" vertical="top" shrinkToFit="1"/>
    </xf>
    <xf numFmtId="0" fontId="89" fillId="0" borderId="2">
      <alignment horizontal="center" vertical="center" wrapText="1"/>
    </xf>
    <xf numFmtId="0" fontId="89" fillId="0" borderId="2">
      <alignment horizontal="center" vertical="center" wrapText="1"/>
    </xf>
    <xf numFmtId="0" fontId="30" fillId="0" borderId="0"/>
    <xf numFmtId="0" fontId="89" fillId="11" borderId="11"/>
    <xf numFmtId="0" fontId="30" fillId="0" borderId="0"/>
    <xf numFmtId="0" fontId="89" fillId="11" borderId="37"/>
    <xf numFmtId="0" fontId="89" fillId="11" borderId="37"/>
    <xf numFmtId="49" fontId="32" fillId="0" borderId="2">
      <alignment horizontal="center" vertical="center" wrapText="1"/>
    </xf>
    <xf numFmtId="0" fontId="89" fillId="0" borderId="2">
      <alignment horizontal="center" vertical="center" wrapText="1"/>
    </xf>
    <xf numFmtId="49" fontId="32" fillId="0" borderId="2">
      <alignment horizontal="center" vertical="center" wrapText="1"/>
    </xf>
    <xf numFmtId="49" fontId="89" fillId="0" borderId="2">
      <alignment vertical="top" wrapText="1"/>
    </xf>
    <xf numFmtId="49" fontId="89" fillId="0" borderId="2">
      <alignment horizontal="center" vertical="top" shrinkToFit="1"/>
    </xf>
    <xf numFmtId="0" fontId="32" fillId="0" borderId="35">
      <alignment horizontal="left" wrapText="1"/>
    </xf>
    <xf numFmtId="0" fontId="89" fillId="11" borderId="37"/>
    <xf numFmtId="0" fontId="32" fillId="0" borderId="35">
      <alignment horizontal="left" wrapText="1"/>
    </xf>
    <xf numFmtId="49" fontId="89" fillId="0" borderId="53">
      <alignment horizontal="center" vertical="top" shrinkToFit="1"/>
    </xf>
    <xf numFmtId="0" fontId="89" fillId="0" borderId="2">
      <alignment horizontal="center" vertical="top" wrapText="1"/>
    </xf>
    <xf numFmtId="0" fontId="32" fillId="0" borderId="13">
      <alignment horizontal="left" wrapText="1" indent="1"/>
    </xf>
    <xf numFmtId="49" fontId="89" fillId="0" borderId="2">
      <alignment horizontal="left" vertical="top" wrapText="1" indent="2"/>
    </xf>
    <xf numFmtId="0" fontId="32" fillId="0" borderId="13">
      <alignment horizontal="left" wrapText="1" indent="1"/>
    </xf>
    <xf numFmtId="49" fontId="89" fillId="0" borderId="37">
      <alignment horizontal="center" vertical="top" shrinkToFit="1"/>
    </xf>
    <xf numFmtId="4" fontId="89" fillId="0" borderId="2">
      <alignment horizontal="right" vertical="top" shrinkToFit="1"/>
    </xf>
    <xf numFmtId="0" fontId="32" fillId="0" borderId="8">
      <alignment horizontal="left" wrapText="1" indent="2"/>
    </xf>
    <xf numFmtId="49" fontId="89" fillId="0" borderId="2">
      <alignment horizontal="center" vertical="top" shrinkToFit="1"/>
    </xf>
    <xf numFmtId="49" fontId="89" fillId="0" borderId="22">
      <alignment horizontal="center" vertical="top" shrinkToFit="1"/>
    </xf>
    <xf numFmtId="10" fontId="89" fillId="0" borderId="2">
      <alignment horizontal="center" vertical="top" shrinkToFit="1"/>
    </xf>
    <xf numFmtId="0" fontId="31" fillId="0" borderId="0"/>
    <xf numFmtId="4" fontId="89" fillId="0" borderId="2">
      <alignment horizontal="right" vertical="top" shrinkToFit="1"/>
    </xf>
    <xf numFmtId="0" fontId="31" fillId="0" borderId="0"/>
    <xf numFmtId="49" fontId="89" fillId="0" borderId="2">
      <alignment horizontal="center" vertical="top" shrinkToFit="1"/>
    </xf>
    <xf numFmtId="0" fontId="89" fillId="11" borderId="15"/>
    <xf numFmtId="0" fontId="38" fillId="0" borderId="0">
      <alignment horizontal="center" vertical="top"/>
    </xf>
    <xf numFmtId="10" fontId="89" fillId="0" borderId="2">
      <alignment horizontal="right" vertical="top" shrinkToFit="1"/>
    </xf>
    <xf numFmtId="0" fontId="38" fillId="0" borderId="0">
      <alignment horizontal="center" vertical="top"/>
    </xf>
    <xf numFmtId="4" fontId="89" fillId="0" borderId="2">
      <alignment horizontal="right" vertical="top" shrinkToFit="1"/>
    </xf>
    <xf numFmtId="49" fontId="92" fillId="0" borderId="2">
      <alignment horizontal="left" vertical="top" shrinkToFit="1"/>
    </xf>
    <xf numFmtId="0" fontId="32" fillId="0" borderId="15">
      <alignment horizontal="left"/>
    </xf>
    <xf numFmtId="0" fontId="89" fillId="11" borderId="37">
      <alignment shrinkToFit="1"/>
    </xf>
    <xf numFmtId="0" fontId="32" fillId="0" borderId="15">
      <alignment horizontal="left"/>
    </xf>
    <xf numFmtId="0" fontId="89" fillId="11" borderId="15"/>
    <xf numFmtId="4" fontId="92" fillId="55" borderId="2">
      <alignment horizontal="right" vertical="top" shrinkToFit="1"/>
    </xf>
    <xf numFmtId="49" fontId="32" fillId="0" borderId="27">
      <alignment horizontal="center" wrapText="1"/>
    </xf>
    <xf numFmtId="0" fontId="92" fillId="0" borderId="2">
      <alignment horizontal="left"/>
    </xf>
    <xf numFmtId="49" fontId="32" fillId="0" borderId="27">
      <alignment horizontal="center" wrapText="1"/>
    </xf>
    <xf numFmtId="0" fontId="89" fillId="11" borderId="15">
      <alignment shrinkToFit="1"/>
    </xf>
    <xf numFmtId="10" fontId="92" fillId="55" borderId="2">
      <alignment horizontal="center" vertical="top" shrinkToFit="1"/>
    </xf>
    <xf numFmtId="49" fontId="32" fillId="0" borderId="29">
      <alignment horizontal="center" wrapText="1"/>
    </xf>
    <xf numFmtId="4" fontId="92" fillId="13" borderId="2">
      <alignment horizontal="right" vertical="top" shrinkToFit="1"/>
    </xf>
    <xf numFmtId="49" fontId="32" fillId="0" borderId="29">
      <alignment horizontal="center" wrapText="1"/>
    </xf>
    <xf numFmtId="0" fontId="92" fillId="0" borderId="15">
      <alignment horizontal="right"/>
    </xf>
    <xf numFmtId="0" fontId="89" fillId="0" borderId="0"/>
    <xf numFmtId="49" fontId="32" fillId="0" borderId="28">
      <alignment horizontal="center"/>
    </xf>
    <xf numFmtId="10" fontId="92" fillId="13" borderId="2">
      <alignment horizontal="right" vertical="top" shrinkToFit="1"/>
    </xf>
    <xf numFmtId="49" fontId="32" fillId="0" borderId="28">
      <alignment horizontal="center"/>
    </xf>
    <xf numFmtId="4" fontId="92" fillId="55" borderId="15">
      <alignment horizontal="right" vertical="top" shrinkToFit="1"/>
    </xf>
    <xf numFmtId="0" fontId="32" fillId="0" borderId="31"/>
    <xf numFmtId="0" fontId="89" fillId="11" borderId="11">
      <alignment horizontal="left"/>
    </xf>
    <xf numFmtId="0" fontId="89" fillId="11" borderId="15"/>
    <xf numFmtId="0" fontId="32" fillId="0" borderId="31"/>
    <xf numFmtId="49" fontId="2" fillId="0" borderId="2">
      <alignment horizontal="left" vertical="top" wrapText="1"/>
    </xf>
    <xf numFmtId="4" fontId="92" fillId="3" borderId="15">
      <alignment horizontal="right" vertical="top" shrinkToFit="1"/>
    </xf>
    <xf numFmtId="0" fontId="89" fillId="0" borderId="2">
      <alignment horizontal="left" vertical="top" wrapText="1"/>
    </xf>
    <xf numFmtId="49" fontId="32" fillId="0" borderId="15"/>
    <xf numFmtId="0" fontId="89" fillId="0" borderId="0">
      <alignment horizontal="left" wrapText="1"/>
    </xf>
    <xf numFmtId="49" fontId="32" fillId="0" borderId="15"/>
    <xf numFmtId="0" fontId="89" fillId="0" borderId="0"/>
    <xf numFmtId="4" fontId="92" fillId="3" borderId="2">
      <alignment horizontal="right" vertical="top" shrinkToFit="1"/>
    </xf>
    <xf numFmtId="49" fontId="32" fillId="0" borderId="0"/>
    <xf numFmtId="0" fontId="92" fillId="0" borderId="2">
      <alignment vertical="top" wrapText="1"/>
    </xf>
    <xf numFmtId="10" fontId="92" fillId="3" borderId="2">
      <alignment horizontal="center" vertical="top" shrinkToFit="1"/>
    </xf>
    <xf numFmtId="49" fontId="32" fillId="0" borderId="36">
      <alignment horizontal="center"/>
    </xf>
    <xf numFmtId="4" fontId="92" fillId="3" borderId="2">
      <alignment horizontal="right" vertical="top" shrinkToFit="1"/>
    </xf>
    <xf numFmtId="49" fontId="32" fillId="0" borderId="36">
      <alignment horizontal="center"/>
    </xf>
    <xf numFmtId="4" fontId="92" fillId="55" borderId="2">
      <alignment horizontal="right" vertical="top" shrinkToFit="1"/>
    </xf>
    <xf numFmtId="49" fontId="32" fillId="0" borderId="20">
      <alignment horizontal="center"/>
    </xf>
    <xf numFmtId="0" fontId="89" fillId="11" borderId="37">
      <alignment horizontal="left"/>
    </xf>
    <xf numFmtId="10" fontId="92" fillId="3" borderId="2">
      <alignment horizontal="right" vertical="top" shrinkToFit="1"/>
    </xf>
    <xf numFmtId="49" fontId="32" fillId="0" borderId="20">
      <alignment horizontal="center"/>
    </xf>
    <xf numFmtId="4" fontId="2" fillId="0" borderId="2">
      <alignment horizontal="right" vertical="top" shrinkToFit="1"/>
    </xf>
    <xf numFmtId="4" fontId="92" fillId="3" borderId="2">
      <alignment horizontal="right" vertical="top" shrinkToFit="1"/>
    </xf>
    <xf numFmtId="0" fontId="89" fillId="11" borderId="15">
      <alignment horizontal="left"/>
    </xf>
    <xf numFmtId="49" fontId="32" fillId="0" borderId="2">
      <alignment horizontal="center"/>
    </xf>
    <xf numFmtId="49" fontId="24" fillId="0" borderId="2">
      <alignment horizontal="center"/>
    </xf>
    <xf numFmtId="0" fontId="89" fillId="11" borderId="37">
      <alignment horizontal="center"/>
    </xf>
    <xf numFmtId="0" fontId="2" fillId="0" borderId="2">
      <alignment horizontal="center" vertical="center" wrapText="1"/>
    </xf>
    <xf numFmtId="0" fontId="89" fillId="11" borderId="0">
      <alignment horizontal="left"/>
    </xf>
    <xf numFmtId="49" fontId="32" fillId="0" borderId="32">
      <alignment horizontal="center" vertical="center" wrapText="1"/>
    </xf>
    <xf numFmtId="0" fontId="89" fillId="11" borderId="37">
      <alignment horizontal="left"/>
    </xf>
    <xf numFmtId="0" fontId="89" fillId="11" borderId="15">
      <alignment horizontal="center"/>
    </xf>
    <xf numFmtId="4" fontId="32" fillId="0" borderId="2">
      <alignment horizontal="right" shrinkToFit="1"/>
    </xf>
    <xf numFmtId="4" fontId="32" fillId="0" borderId="2">
      <alignment horizontal="right"/>
    </xf>
    <xf numFmtId="0" fontId="89" fillId="11" borderId="15">
      <alignment horizontal="center"/>
    </xf>
    <xf numFmtId="0" fontId="32" fillId="12" borderId="0"/>
    <xf numFmtId="0" fontId="89" fillId="11" borderId="15">
      <alignment horizontal="left"/>
    </xf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2" fillId="0" borderId="2">
      <alignment horizontal="center" vertical="center" wrapText="1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71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" fontId="32" fillId="0" borderId="52">
      <alignment horizontal="right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11"/>
    <xf numFmtId="0" fontId="30" fillId="0" borderId="11"/>
    <xf numFmtId="0" fontId="84" fillId="0" borderId="0"/>
    <xf numFmtId="9" fontId="5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1" fillId="0" borderId="0"/>
    <xf numFmtId="0" fontId="31" fillId="0" borderId="0"/>
    <xf numFmtId="0" fontId="33" fillId="0" borderId="11"/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0" fillId="0" borderId="15"/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 wrapText="1"/>
    </xf>
    <xf numFmtId="49" fontId="32" fillId="0" borderId="16">
      <alignment horizontal="center"/>
    </xf>
    <xf numFmtId="0" fontId="33" fillId="0" borderId="0">
      <alignment horizontal="center"/>
    </xf>
    <xf numFmtId="49" fontId="32" fillId="0" borderId="17">
      <alignment horizontal="center"/>
    </xf>
    <xf numFmtId="0" fontId="32" fillId="0" borderId="18">
      <alignment horizontal="left" wrapText="1" indent="1"/>
    </xf>
    <xf numFmtId="0" fontId="32" fillId="0" borderId="19">
      <alignment horizontal="left" wrapText="1"/>
    </xf>
    <xf numFmtId="0" fontId="32" fillId="0" borderId="19">
      <alignment horizontal="left" wrapText="1" indent="2"/>
    </xf>
    <xf numFmtId="0" fontId="30" fillId="0" borderId="20"/>
    <xf numFmtId="0" fontId="30" fillId="0" borderId="21"/>
    <xf numFmtId="0" fontId="33" fillId="0" borderId="22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0" fontId="33" fillId="0" borderId="23"/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2" fillId="0" borderId="24">
      <alignment horizontal="left" vertical="center" wrapText="1"/>
    </xf>
    <xf numFmtId="49" fontId="32" fillId="0" borderId="26">
      <alignment horizontal="left" vertical="center" wrapText="1"/>
    </xf>
    <xf numFmtId="49" fontId="33" fillId="0" borderId="27">
      <alignment horizontal="center"/>
    </xf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3" fillId="0" borderId="27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3" fillId="0" borderId="28">
      <alignment horizontal="center" vertical="center"/>
    </xf>
    <xf numFmtId="0" fontId="32" fillId="0" borderId="30">
      <alignment horizontal="center" vertical="center"/>
    </xf>
    <xf numFmtId="49" fontId="33" fillId="0" borderId="27">
      <alignment horizontal="center" vertical="center"/>
    </xf>
    <xf numFmtId="49" fontId="32" fillId="0" borderId="29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2">
      <alignment horizontal="center" vertical="top" wrapText="1"/>
    </xf>
    <xf numFmtId="0" fontId="32" fillId="0" borderId="20"/>
    <xf numFmtId="4" fontId="32" fillId="0" borderId="32">
      <alignment horizontal="right"/>
    </xf>
    <xf numFmtId="4" fontId="32" fillId="0" borderId="31">
      <alignment horizontal="right"/>
    </xf>
    <xf numFmtId="4" fontId="32" fillId="0" borderId="0">
      <alignment horizontal="right" shrinkToFit="1"/>
    </xf>
    <xf numFmtId="4" fontId="32" fillId="0" borderId="11">
      <alignment horizontal="right"/>
    </xf>
    <xf numFmtId="49" fontId="32" fillId="0" borderId="11">
      <alignment horizontal="center" wrapText="1"/>
    </xf>
    <xf numFmtId="0" fontId="32" fillId="0" borderId="15">
      <alignment horizontal="center"/>
    </xf>
    <xf numFmtId="0" fontId="36" fillId="0" borderId="11"/>
    <xf numFmtId="0" fontId="36" fillId="0" borderId="15"/>
    <xf numFmtId="0" fontId="32" fillId="0" borderId="11">
      <alignment horizontal="center"/>
    </xf>
    <xf numFmtId="49" fontId="32" fillId="0" borderId="15">
      <alignment horizontal="center"/>
    </xf>
    <xf numFmtId="49" fontId="32" fillId="0" borderId="0">
      <alignment horizontal="left"/>
    </xf>
    <xf numFmtId="4" fontId="32" fillId="0" borderId="20">
      <alignment horizontal="right"/>
    </xf>
    <xf numFmtId="0" fontId="32" fillId="0" borderId="2">
      <alignment horizontal="center" vertical="top"/>
    </xf>
    <xf numFmtId="4" fontId="32" fillId="0" borderId="21">
      <alignment horizontal="right"/>
    </xf>
    <xf numFmtId="4" fontId="32" fillId="0" borderId="33">
      <alignment horizontal="right"/>
    </xf>
    <xf numFmtId="0" fontId="32" fillId="0" borderId="21"/>
    <xf numFmtId="0" fontId="34" fillId="0" borderId="2">
      <alignment wrapText="1"/>
    </xf>
    <xf numFmtId="0" fontId="31" fillId="0" borderId="34"/>
    <xf numFmtId="0" fontId="30" fillId="11" borderId="0"/>
    <xf numFmtId="0" fontId="33" fillId="0" borderId="0"/>
    <xf numFmtId="0" fontId="37" fillId="0" borderId="0"/>
    <xf numFmtId="0" fontId="32" fillId="0" borderId="0">
      <alignment horizontal="left"/>
    </xf>
    <xf numFmtId="0" fontId="32" fillId="0" borderId="0"/>
    <xf numFmtId="0" fontId="31" fillId="0" borderId="0"/>
    <xf numFmtId="0" fontId="30" fillId="0" borderId="0"/>
    <xf numFmtId="49" fontId="32" fillId="0" borderId="2">
      <alignment horizontal="center" vertical="center" wrapText="1"/>
    </xf>
    <xf numFmtId="0" fontId="32" fillId="0" borderId="35">
      <alignment horizontal="left" wrapText="1"/>
    </xf>
    <xf numFmtId="0" fontId="32" fillId="0" borderId="13">
      <alignment horizontal="left" wrapText="1" indent="1"/>
    </xf>
    <xf numFmtId="0" fontId="32" fillId="0" borderId="8">
      <alignment horizontal="left" wrapText="1" indent="2"/>
    </xf>
    <xf numFmtId="0" fontId="31" fillId="0" borderId="0"/>
    <xf numFmtId="0" fontId="38" fillId="0" borderId="0">
      <alignment horizontal="center" vertical="top"/>
    </xf>
    <xf numFmtId="0" fontId="32" fillId="0" borderId="15">
      <alignment horizontal="left"/>
    </xf>
    <xf numFmtId="49" fontId="32" fillId="0" borderId="27">
      <alignment horizontal="center" wrapText="1"/>
    </xf>
    <xf numFmtId="49" fontId="32" fillId="0" borderId="29">
      <alignment horizontal="center" wrapText="1"/>
    </xf>
    <xf numFmtId="49" fontId="32" fillId="0" borderId="28">
      <alignment horizontal="center"/>
    </xf>
    <xf numFmtId="0" fontId="32" fillId="0" borderId="31"/>
    <xf numFmtId="49" fontId="32" fillId="0" borderId="15"/>
    <xf numFmtId="49" fontId="32" fillId="0" borderId="0"/>
    <xf numFmtId="49" fontId="32" fillId="0" borderId="36">
      <alignment horizontal="center"/>
    </xf>
    <xf numFmtId="49" fontId="32" fillId="0" borderId="20">
      <alignment horizontal="center"/>
    </xf>
    <xf numFmtId="49" fontId="32" fillId="0" borderId="2">
      <alignment horizontal="center"/>
    </xf>
    <xf numFmtId="49" fontId="32" fillId="0" borderId="32">
      <alignment horizontal="center" vertical="center" wrapText="1"/>
    </xf>
    <xf numFmtId="4" fontId="32" fillId="0" borderId="2">
      <alignment horizontal="right"/>
    </xf>
    <xf numFmtId="0" fontId="32" fillId="12" borderId="0"/>
    <xf numFmtId="0" fontId="39" fillId="0" borderId="0">
      <alignment horizontal="center" wrapText="1"/>
    </xf>
    <xf numFmtId="0" fontId="32" fillId="0" borderId="0">
      <alignment horizontal="center"/>
    </xf>
    <xf numFmtId="0" fontId="32" fillId="0" borderId="11">
      <alignment wrapText="1"/>
    </xf>
    <xf numFmtId="0" fontId="32" fillId="0" borderId="37">
      <alignment wrapText="1"/>
    </xf>
    <xf numFmtId="0" fontId="40" fillId="0" borderId="38"/>
    <xf numFmtId="49" fontId="41" fillId="0" borderId="39">
      <alignment horizontal="right"/>
    </xf>
    <xf numFmtId="0" fontId="32" fillId="0" borderId="39">
      <alignment horizontal="right"/>
    </xf>
    <xf numFmtId="0" fontId="40" fillId="0" borderId="11"/>
    <xf numFmtId="0" fontId="31" fillId="0" borderId="31"/>
    <xf numFmtId="0" fontId="32" fillId="0" borderId="32">
      <alignment horizontal="center"/>
    </xf>
    <xf numFmtId="49" fontId="30" fillId="0" borderId="40">
      <alignment horizontal="center"/>
    </xf>
    <xf numFmtId="171" fontId="32" fillId="0" borderId="41">
      <alignment horizontal="center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40" fillId="0" borderId="0"/>
    <xf numFmtId="0" fontId="30" fillId="0" borderId="45"/>
    <xf numFmtId="0" fontId="30" fillId="0" borderId="34"/>
    <xf numFmtId="4" fontId="32" fillId="0" borderId="8">
      <alignment horizontal="right"/>
    </xf>
    <xf numFmtId="49" fontId="32" fillId="0" borderId="21">
      <alignment horizontal="center"/>
    </xf>
    <xf numFmtId="0" fontId="32" fillId="0" borderId="46">
      <alignment horizontal="left" wrapText="1"/>
    </xf>
    <xf numFmtId="0" fontId="32" fillId="0" borderId="19">
      <alignment horizontal="left" wrapText="1" indent="1"/>
    </xf>
    <xf numFmtId="0" fontId="32" fillId="0" borderId="47">
      <alignment horizontal="left" wrapText="1" indent="2"/>
    </xf>
    <xf numFmtId="0" fontId="32" fillId="12" borderId="31"/>
    <xf numFmtId="0" fontId="39" fillId="0" borderId="0">
      <alignment horizontal="left" wrapText="1"/>
    </xf>
    <xf numFmtId="49" fontId="30" fillId="0" borderId="0"/>
    <xf numFmtId="0" fontId="32" fillId="0" borderId="0">
      <alignment horizontal="right"/>
    </xf>
    <xf numFmtId="49" fontId="32" fillId="0" borderId="0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12">
      <alignment horizontal="left" wrapText="1"/>
    </xf>
    <xf numFmtId="0" fontId="32" fillId="0" borderId="37"/>
    <xf numFmtId="0" fontId="33" fillId="0" borderId="47">
      <alignment horizontal="left" wrapText="1"/>
    </xf>
    <xf numFmtId="49" fontId="32" fillId="0" borderId="0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50">
      <alignment horizontal="center" wrapText="1"/>
    </xf>
    <xf numFmtId="0" fontId="30" fillId="0" borderId="31"/>
    <xf numFmtId="49" fontId="32" fillId="0" borderId="0">
      <alignment horizontal="center"/>
    </xf>
    <xf numFmtId="49" fontId="32" fillId="0" borderId="36">
      <alignment horizontal="center" wrapText="1"/>
    </xf>
    <xf numFmtId="49" fontId="32" fillId="0" borderId="51">
      <alignment horizontal="center" wrapText="1"/>
    </xf>
    <xf numFmtId="49" fontId="32" fillId="0" borderId="11"/>
    <xf numFmtId="4" fontId="32" fillId="0" borderId="17">
      <alignment horizontal="right"/>
    </xf>
    <xf numFmtId="4" fontId="32" fillId="0" borderId="36">
      <alignment horizontal="right"/>
    </xf>
    <xf numFmtId="4" fontId="32" fillId="0" borderId="48">
      <alignment horizontal="right"/>
    </xf>
    <xf numFmtId="49" fontId="32" fillId="0" borderId="8">
      <alignment horizontal="center"/>
    </xf>
    <xf numFmtId="4" fontId="32" fillId="0" borderId="52">
      <alignment horizontal="right"/>
    </xf>
    <xf numFmtId="0" fontId="32" fillId="0" borderId="18">
      <alignment horizontal="left" wrapText="1"/>
    </xf>
    <xf numFmtId="0" fontId="33" fillId="0" borderId="41">
      <alignment horizontal="left" wrapText="1"/>
    </xf>
    <xf numFmtId="0" fontId="32" fillId="0" borderId="11"/>
    <xf numFmtId="0" fontId="30" fillId="0" borderId="11"/>
    <xf numFmtId="0" fontId="39" fillId="0" borderId="0">
      <alignment horizontal="center" wrapText="1"/>
    </xf>
    <xf numFmtId="0" fontId="40" fillId="0" borderId="11"/>
    <xf numFmtId="0" fontId="40" fillId="0" borderId="0"/>
    <xf numFmtId="0" fontId="39" fillId="0" borderId="0">
      <alignment horizontal="left" wrapText="1"/>
    </xf>
    <xf numFmtId="0" fontId="40" fillId="0" borderId="38"/>
    <xf numFmtId="0" fontId="32" fillId="0" borderId="32">
      <alignment horizontal="center"/>
    </xf>
    <xf numFmtId="0" fontId="30" fillId="0" borderId="45"/>
    <xf numFmtId="49" fontId="41" fillId="0" borderId="39">
      <alignment horizontal="right"/>
    </xf>
    <xf numFmtId="49" fontId="30" fillId="0" borderId="40">
      <alignment horizontal="center"/>
    </xf>
    <xf numFmtId="0" fontId="30" fillId="0" borderId="34"/>
    <xf numFmtId="49" fontId="30" fillId="0" borderId="0"/>
    <xf numFmtId="49" fontId="32" fillId="0" borderId="0">
      <alignment horizontal="right"/>
    </xf>
    <xf numFmtId="0" fontId="32" fillId="0" borderId="0">
      <alignment horizontal="center"/>
    </xf>
    <xf numFmtId="0" fontId="32" fillId="0" borderId="39">
      <alignment horizontal="right"/>
    </xf>
    <xf numFmtId="171" fontId="32" fillId="0" borderId="41">
      <alignment horizontal="center"/>
    </xf>
    <xf numFmtId="0" fontId="32" fillId="0" borderId="0">
      <alignment horizontal="right"/>
    </xf>
    <xf numFmtId="0" fontId="32" fillId="0" borderId="42">
      <alignment horizontal="center"/>
    </xf>
    <xf numFmtId="0" fontId="32" fillId="0" borderId="11">
      <alignment wrapText="1"/>
    </xf>
    <xf numFmtId="49" fontId="32" fillId="0" borderId="43">
      <alignment horizontal="center"/>
    </xf>
    <xf numFmtId="0" fontId="32" fillId="0" borderId="37">
      <alignment wrapText="1"/>
    </xf>
    <xf numFmtId="49" fontId="32" fillId="0" borderId="41">
      <alignment horizontal="center"/>
    </xf>
    <xf numFmtId="0" fontId="32" fillId="0" borderId="41">
      <alignment horizontal="center"/>
    </xf>
    <xf numFmtId="49" fontId="32" fillId="0" borderId="44">
      <alignment horizontal="center"/>
    </xf>
    <xf numFmtId="0" fontId="31" fillId="0" borderId="31"/>
    <xf numFmtId="49" fontId="32" fillId="0" borderId="22">
      <alignment horizontal="center" vertical="center" wrapText="1"/>
    </xf>
    <xf numFmtId="49" fontId="32" fillId="0" borderId="17">
      <alignment horizontal="center" vertical="center" wrapText="1"/>
    </xf>
    <xf numFmtId="49" fontId="32" fillId="0" borderId="32">
      <alignment horizontal="center" vertical="center" wrapText="1"/>
    </xf>
    <xf numFmtId="4" fontId="32" fillId="0" borderId="2">
      <alignment horizontal="right"/>
    </xf>
    <xf numFmtId="4" fontId="32" fillId="0" borderId="8">
      <alignment horizontal="right"/>
    </xf>
    <xf numFmtId="0" fontId="32" fillId="0" borderId="46">
      <alignment horizontal="left" wrapText="1"/>
    </xf>
    <xf numFmtId="4" fontId="32" fillId="0" borderId="53">
      <alignment horizontal="right"/>
    </xf>
    <xf numFmtId="0" fontId="32" fillId="0" borderId="19">
      <alignment horizontal="left" wrapText="1" indent="1"/>
    </xf>
    <xf numFmtId="49" fontId="32" fillId="0" borderId="54">
      <alignment horizontal="center"/>
    </xf>
    <xf numFmtId="49" fontId="32" fillId="0" borderId="45">
      <alignment horizontal="center"/>
    </xf>
    <xf numFmtId="49" fontId="32" fillId="0" borderId="0">
      <alignment horizontal="center"/>
    </xf>
    <xf numFmtId="0" fontId="32" fillId="0" borderId="47">
      <alignment horizontal="left" wrapText="1" indent="2"/>
    </xf>
    <xf numFmtId="0" fontId="32" fillId="12" borderId="31"/>
    <xf numFmtId="0" fontId="32" fillId="12" borderId="0"/>
    <xf numFmtId="0" fontId="32" fillId="0" borderId="0">
      <alignment horizontal="left" wrapText="1"/>
    </xf>
    <xf numFmtId="49" fontId="32" fillId="0" borderId="0">
      <alignment horizontal="center" wrapText="1"/>
    </xf>
    <xf numFmtId="0" fontId="32" fillId="0" borderId="11">
      <alignment horizontal="left"/>
    </xf>
    <xf numFmtId="49" fontId="32" fillId="0" borderId="11"/>
    <xf numFmtId="0" fontId="32" fillId="0" borderId="12">
      <alignment horizontal="left" wrapText="1"/>
    </xf>
    <xf numFmtId="49" fontId="32" fillId="0" borderId="36">
      <alignment horizontal="center" wrapText="1"/>
    </xf>
    <xf numFmtId="4" fontId="32" fillId="0" borderId="17">
      <alignment horizontal="right"/>
    </xf>
    <xf numFmtId="4" fontId="32" fillId="0" borderId="48">
      <alignment horizontal="right"/>
    </xf>
    <xf numFmtId="0" fontId="32" fillId="0" borderId="18">
      <alignment horizontal="left" wrapText="1"/>
    </xf>
    <xf numFmtId="49" fontId="32" fillId="0" borderId="28">
      <alignment horizontal="center" wrapText="1"/>
    </xf>
    <xf numFmtId="49" fontId="32" fillId="0" borderId="8">
      <alignment horizontal="center"/>
    </xf>
    <xf numFmtId="0" fontId="32" fillId="0" borderId="37"/>
    <xf numFmtId="0" fontId="32" fillId="0" borderId="49"/>
    <xf numFmtId="0" fontId="33" fillId="0" borderId="47">
      <alignment horizontal="left" wrapText="1"/>
    </xf>
    <xf numFmtId="0" fontId="32" fillId="0" borderId="50">
      <alignment horizontal="center" wrapText="1"/>
    </xf>
    <xf numFmtId="49" fontId="32" fillId="0" borderId="51">
      <alignment horizontal="center" wrapText="1"/>
    </xf>
    <xf numFmtId="4" fontId="32" fillId="0" borderId="36">
      <alignment horizontal="right"/>
    </xf>
    <xf numFmtId="4" fontId="32" fillId="0" borderId="52">
      <alignment horizontal="right"/>
    </xf>
    <xf numFmtId="0" fontId="33" fillId="0" borderId="41">
      <alignment horizontal="left" wrapText="1"/>
    </xf>
    <xf numFmtId="0" fontId="30" fillId="0" borderId="31"/>
    <xf numFmtId="0" fontId="33" fillId="0" borderId="11"/>
    <xf numFmtId="0" fontId="32" fillId="0" borderId="13">
      <alignment horizontal="left" wrapText="1"/>
    </xf>
    <xf numFmtId="49" fontId="32" fillId="0" borderId="21">
      <alignment horizontal="center"/>
    </xf>
    <xf numFmtId="0" fontId="30" fillId="0" borderId="20"/>
    <xf numFmtId="0" fontId="30" fillId="0" borderId="21"/>
    <xf numFmtId="0" fontId="32" fillId="0" borderId="12">
      <alignment horizontal="left" wrapText="1" indent="1"/>
    </xf>
    <xf numFmtId="0" fontId="32" fillId="0" borderId="13">
      <alignment horizontal="left" wrapText="1" indent="2"/>
    </xf>
    <xf numFmtId="49" fontId="32" fillId="0" borderId="16">
      <alignment horizontal="center"/>
    </xf>
    <xf numFmtId="0" fontId="30" fillId="0" borderId="11"/>
    <xf numFmtId="0" fontId="33" fillId="0" borderId="22">
      <alignment horizontal="center" vertical="center" textRotation="90" wrapText="1"/>
    </xf>
    <xf numFmtId="0" fontId="32" fillId="0" borderId="20">
      <alignment horizontal="center" vertical="top"/>
    </xf>
    <xf numFmtId="0" fontId="32" fillId="0" borderId="2">
      <alignment horizontal="center" vertical="top"/>
    </xf>
    <xf numFmtId="49" fontId="32" fillId="0" borderId="2">
      <alignment horizontal="center" vertical="top" wrapText="1"/>
    </xf>
    <xf numFmtId="49" fontId="33" fillId="0" borderId="27">
      <alignment horizontal="center"/>
    </xf>
    <xf numFmtId="0" fontId="31" fillId="0" borderId="34"/>
    <xf numFmtId="49" fontId="33" fillId="0" borderId="28">
      <alignment horizontal="center" vertical="center" wrapText="1"/>
    </xf>
    <xf numFmtId="49" fontId="32" fillId="0" borderId="29">
      <alignment horizontal="center" vertical="center" wrapText="1"/>
    </xf>
    <xf numFmtId="0" fontId="32" fillId="0" borderId="20"/>
    <xf numFmtId="4" fontId="32" fillId="0" borderId="20">
      <alignment horizontal="right"/>
    </xf>
    <xf numFmtId="4" fontId="32" fillId="0" borderId="21">
      <alignment horizontal="right"/>
    </xf>
    <xf numFmtId="49" fontId="32" fillId="0" borderId="16">
      <alignment horizontal="center" vertical="center" wrapText="1"/>
    </xf>
    <xf numFmtId="49" fontId="32" fillId="0" borderId="28">
      <alignment horizontal="center" vertical="center" wrapText="1"/>
    </xf>
    <xf numFmtId="49" fontId="32" fillId="0" borderId="30">
      <alignment horizontal="center" vertical="center" wrapText="1"/>
    </xf>
    <xf numFmtId="4" fontId="32" fillId="0" borderId="32">
      <alignment horizontal="right"/>
    </xf>
    <xf numFmtId="4" fontId="32" fillId="0" borderId="33">
      <alignment horizontal="right"/>
    </xf>
    <xf numFmtId="0" fontId="33" fillId="0" borderId="15">
      <alignment horizontal="center" vertical="center" textRotation="90" wrapText="1"/>
    </xf>
    <xf numFmtId="49" fontId="32" fillId="0" borderId="31">
      <alignment horizontal="center" vertical="center" wrapText="1"/>
    </xf>
    <xf numFmtId="4" fontId="32" fillId="0" borderId="31">
      <alignment horizontal="right"/>
    </xf>
    <xf numFmtId="0" fontId="32" fillId="0" borderId="0">
      <alignment vertical="center"/>
    </xf>
    <xf numFmtId="49" fontId="32" fillId="0" borderId="0">
      <alignment horizontal="center" vertical="center" wrapText="1"/>
    </xf>
    <xf numFmtId="4" fontId="32" fillId="0" borderId="0">
      <alignment horizontal="right" shrinkToFit="1"/>
    </xf>
    <xf numFmtId="0" fontId="33" fillId="0" borderId="11">
      <alignment horizontal="center" vertical="center" textRotation="90" wrapText="1"/>
    </xf>
    <xf numFmtId="49" fontId="32" fillId="0" borderId="11">
      <alignment horizontal="center" vertical="center" wrapText="1"/>
    </xf>
    <xf numFmtId="4" fontId="32" fillId="0" borderId="11">
      <alignment horizontal="right"/>
    </xf>
    <xf numFmtId="49" fontId="32" fillId="0" borderId="20">
      <alignment horizontal="center" vertical="center" wrapText="1"/>
    </xf>
    <xf numFmtId="0" fontId="35" fillId="0" borderId="65">
      <alignment horizontal="left" vertical="center" wrapText="1"/>
    </xf>
    <xf numFmtId="49" fontId="33" fillId="0" borderId="27">
      <alignment horizontal="center" vertical="center" wrapText="1"/>
    </xf>
    <xf numFmtId="4" fontId="32" fillId="0" borderId="66">
      <alignment horizontal="right"/>
    </xf>
    <xf numFmtId="49" fontId="32" fillId="0" borderId="67">
      <alignment horizontal="left" vertical="center" wrapText="1" indent="2"/>
    </xf>
    <xf numFmtId="0" fontId="32" fillId="0" borderId="54"/>
    <xf numFmtId="0" fontId="32" fillId="0" borderId="8"/>
    <xf numFmtId="49" fontId="32" fillId="0" borderId="68">
      <alignment horizontal="left" vertical="center" wrapText="1" indent="3"/>
    </xf>
    <xf numFmtId="4" fontId="32" fillId="0" borderId="69">
      <alignment horizontal="right"/>
    </xf>
    <xf numFmtId="49" fontId="32" fillId="0" borderId="70">
      <alignment horizontal="left" vertical="center" wrapText="1" indent="3"/>
    </xf>
    <xf numFmtId="49" fontId="32" fillId="0" borderId="71">
      <alignment horizontal="left" vertical="center" wrapText="1" indent="3"/>
    </xf>
    <xf numFmtId="49" fontId="32" fillId="0" borderId="72">
      <alignment horizontal="center" vertical="center" wrapText="1"/>
    </xf>
    <xf numFmtId="4" fontId="32" fillId="0" borderId="73">
      <alignment horizontal="right"/>
    </xf>
    <xf numFmtId="0" fontId="33" fillId="0" borderId="15">
      <alignment horizontal="center" vertical="center" textRotation="90"/>
    </xf>
    <xf numFmtId="4" fontId="32" fillId="0" borderId="0">
      <alignment horizontal="right"/>
    </xf>
    <xf numFmtId="0" fontId="33" fillId="0" borderId="11">
      <alignment horizontal="center" vertical="center" textRotation="90"/>
    </xf>
    <xf numFmtId="0" fontId="33" fillId="0" borderId="22">
      <alignment horizontal="center" vertical="center" textRotation="90"/>
    </xf>
    <xf numFmtId="0" fontId="32" fillId="0" borderId="21"/>
    <xf numFmtId="49" fontId="32" fillId="0" borderId="74">
      <alignment horizontal="center" vertical="center" wrapText="1"/>
    </xf>
    <xf numFmtId="0" fontId="32" fillId="0" borderId="75"/>
    <xf numFmtId="0" fontId="32" fillId="0" borderId="76"/>
    <xf numFmtId="49" fontId="35" fillId="0" borderId="65">
      <alignment horizontal="left" vertical="center" wrapText="1"/>
    </xf>
    <xf numFmtId="0" fontId="33" fillId="0" borderId="16">
      <alignment horizontal="center" vertical="center"/>
    </xf>
    <xf numFmtId="0" fontId="32" fillId="0" borderId="29">
      <alignment horizontal="center" vertical="center"/>
    </xf>
    <xf numFmtId="0" fontId="32" fillId="0" borderId="16">
      <alignment horizontal="center" vertical="center"/>
    </xf>
    <xf numFmtId="0" fontId="32" fillId="0" borderId="28">
      <alignment horizontal="center" vertical="center"/>
    </xf>
    <xf numFmtId="0" fontId="32" fillId="0" borderId="30">
      <alignment horizontal="center" vertical="center"/>
    </xf>
    <xf numFmtId="0" fontId="33" fillId="0" borderId="27">
      <alignment horizontal="center" vertical="center"/>
    </xf>
    <xf numFmtId="49" fontId="33" fillId="0" borderId="28">
      <alignment horizontal="center" vertical="center"/>
    </xf>
    <xf numFmtId="49" fontId="32" fillId="0" borderId="74">
      <alignment horizontal="center" vertical="center"/>
    </xf>
    <xf numFmtId="49" fontId="32" fillId="0" borderId="16">
      <alignment horizontal="center" vertical="center"/>
    </xf>
    <xf numFmtId="49" fontId="32" fillId="0" borderId="28">
      <alignment horizontal="center" vertical="center"/>
    </xf>
    <xf numFmtId="49" fontId="32" fillId="0" borderId="30">
      <alignment horizontal="center" vertical="center"/>
    </xf>
    <xf numFmtId="49" fontId="32" fillId="0" borderId="11">
      <alignment horizontal="center" wrapText="1"/>
    </xf>
    <xf numFmtId="0" fontId="32" fillId="0" borderId="11">
      <alignment horizontal="center"/>
    </xf>
    <xf numFmtId="49" fontId="32" fillId="0" borderId="0">
      <alignment horizontal="left"/>
    </xf>
    <xf numFmtId="0" fontId="32" fillId="0" borderId="15">
      <alignment horizontal="center"/>
    </xf>
    <xf numFmtId="49" fontId="32" fillId="0" borderId="15">
      <alignment horizontal="center"/>
    </xf>
    <xf numFmtId="0" fontId="36" fillId="0" borderId="11"/>
    <xf numFmtId="0" fontId="34" fillId="0" borderId="2">
      <alignment wrapText="1"/>
    </xf>
    <xf numFmtId="0" fontId="36" fillId="0" borderId="15"/>
    <xf numFmtId="0" fontId="95" fillId="0" borderId="0" applyNumberFormat="0" applyFill="0" applyBorder="0" applyAlignment="0" applyProtection="0"/>
    <xf numFmtId="0" fontId="70" fillId="0" borderId="56" applyNumberFormat="0" applyFill="0" applyAlignment="0" applyProtection="0"/>
    <xf numFmtId="0" fontId="71" fillId="0" borderId="57" applyNumberFormat="0" applyFill="0" applyAlignment="0" applyProtection="0"/>
    <xf numFmtId="0" fontId="72" fillId="0" borderId="58" applyNumberFormat="0" applyFill="0" applyAlignment="0" applyProtection="0"/>
    <xf numFmtId="0" fontId="72" fillId="0" borderId="0" applyNumberFormat="0" applyFill="0" applyBorder="0" applyAlignment="0" applyProtection="0"/>
    <xf numFmtId="0" fontId="73" fillId="56" borderId="0" applyNumberFormat="0" applyBorder="0" applyAlignment="0" applyProtection="0"/>
    <xf numFmtId="0" fontId="74" fillId="57" borderId="0" applyNumberFormat="0" applyBorder="0" applyAlignment="0" applyProtection="0"/>
    <xf numFmtId="0" fontId="75" fillId="58" borderId="0" applyNumberFormat="0" applyBorder="0" applyAlignment="0" applyProtection="0"/>
    <xf numFmtId="0" fontId="76" fillId="59" borderId="59" applyNumberFormat="0" applyAlignment="0" applyProtection="0"/>
    <xf numFmtId="0" fontId="77" fillId="60" borderId="60" applyNumberFormat="0" applyAlignment="0" applyProtection="0"/>
    <xf numFmtId="0" fontId="78" fillId="60" borderId="59" applyNumberFormat="0" applyAlignment="0" applyProtection="0"/>
    <xf numFmtId="0" fontId="79" fillId="0" borderId="61" applyNumberFormat="0" applyFill="0" applyAlignment="0" applyProtection="0"/>
    <xf numFmtId="0" fontId="80" fillId="61" borderId="62" applyNumberFormat="0" applyAlignment="0" applyProtection="0"/>
    <xf numFmtId="0" fontId="81" fillId="0" borderId="0" applyNumberFormat="0" applyFill="0" applyBorder="0" applyAlignment="0" applyProtection="0"/>
    <xf numFmtId="0" fontId="82" fillId="0" borderId="0" applyNumberFormat="0" applyFill="0" applyBorder="0" applyAlignment="0" applyProtection="0"/>
    <xf numFmtId="0" fontId="20" fillId="0" borderId="64" applyNumberFormat="0" applyFill="0" applyAlignment="0" applyProtection="0"/>
    <xf numFmtId="0" fontId="83" fillId="62" borderId="0" applyNumberFormat="0" applyBorder="0" applyAlignment="0" applyProtection="0"/>
    <xf numFmtId="0" fontId="83" fillId="63" borderId="0" applyNumberFormat="0" applyBorder="0" applyAlignment="0" applyProtection="0"/>
    <xf numFmtId="0" fontId="83" fillId="64" borderId="0" applyNumberFormat="0" applyBorder="0" applyAlignment="0" applyProtection="0"/>
    <xf numFmtId="0" fontId="83" fillId="65" borderId="0" applyNumberFormat="0" applyBorder="0" applyAlignment="0" applyProtection="0"/>
    <xf numFmtId="0" fontId="83" fillId="66" borderId="0" applyNumberFormat="0" applyBorder="0" applyAlignment="0" applyProtection="0"/>
    <xf numFmtId="0" fontId="83" fillId="67" borderId="0" applyNumberFormat="0" applyBorder="0" applyAlignment="0" applyProtection="0"/>
    <xf numFmtId="0" fontId="97" fillId="0" borderId="11">
      <alignment horizontal="right" vertical="top" wrapText="1"/>
    </xf>
    <xf numFmtId="0" fontId="31" fillId="0" borderId="0"/>
    <xf numFmtId="0" fontId="89" fillId="0" borderId="0"/>
    <xf numFmtId="0" fontId="2" fillId="0" borderId="0"/>
    <xf numFmtId="0" fontId="97" fillId="0" borderId="0"/>
    <xf numFmtId="0" fontId="31" fillId="0" borderId="0"/>
    <xf numFmtId="0" fontId="89" fillId="0" borderId="0"/>
    <xf numFmtId="0" fontId="2" fillId="0" borderId="0"/>
    <xf numFmtId="0" fontId="97" fillId="0" borderId="0"/>
    <xf numFmtId="0" fontId="32" fillId="0" borderId="11"/>
    <xf numFmtId="0" fontId="32" fillId="0" borderId="11"/>
    <xf numFmtId="4" fontId="32" fillId="0" borderId="52">
      <alignment horizontal="right"/>
    </xf>
    <xf numFmtId="0" fontId="33" fillId="0" borderId="11"/>
    <xf numFmtId="0" fontId="33" fillId="0" borderId="11"/>
    <xf numFmtId="0" fontId="30" fillId="0" borderId="11"/>
    <xf numFmtId="0" fontId="30" fillId="0" borderId="11"/>
    <xf numFmtId="0" fontId="33" fillId="0" borderId="11"/>
    <xf numFmtId="0" fontId="32" fillId="0" borderId="12">
      <alignment horizontal="left" wrapText="1" indent="1"/>
    </xf>
    <xf numFmtId="0" fontId="32" fillId="0" borderId="12">
      <alignment horizontal="left" wrapText="1" indent="1"/>
    </xf>
    <xf numFmtId="0" fontId="32" fillId="0" borderId="18">
      <alignment horizontal="left" wrapText="1"/>
    </xf>
    <xf numFmtId="0" fontId="33" fillId="0" borderId="11"/>
    <xf numFmtId="0" fontId="33" fillId="0" borderId="11"/>
    <xf numFmtId="0" fontId="32" fillId="0" borderId="12">
      <alignment horizontal="left" wrapText="1"/>
    </xf>
    <xf numFmtId="0" fontId="32" fillId="0" borderId="13">
      <alignment horizontal="left" wrapText="1"/>
    </xf>
    <xf numFmtId="0" fontId="32" fillId="0" borderId="13">
      <alignment horizontal="left" wrapText="1"/>
    </xf>
    <xf numFmtId="0" fontId="33" fillId="0" borderId="41">
      <alignment horizontal="left" wrapText="1"/>
    </xf>
    <xf numFmtId="0" fontId="32" fillId="0" borderId="12">
      <alignment horizontal="left" wrapText="1" indent="1"/>
    </xf>
    <xf numFmtId="0" fontId="32" fillId="0" borderId="12">
      <alignment horizontal="left" wrapText="1" indent="1"/>
    </xf>
    <xf numFmtId="0" fontId="32" fillId="0" borderId="13">
      <alignment horizontal="left" wrapText="1"/>
    </xf>
    <xf numFmtId="0" fontId="32" fillId="0" borderId="13">
      <alignment horizontal="left" wrapText="1" indent="2"/>
    </xf>
    <xf numFmtId="0" fontId="32" fillId="0" borderId="13">
      <alignment horizontal="left" wrapText="1" indent="2"/>
    </xf>
    <xf numFmtId="0" fontId="33" fillId="0" borderId="11"/>
    <xf numFmtId="0" fontId="32" fillId="0" borderId="13">
      <alignment horizontal="left" wrapText="1"/>
    </xf>
    <xf numFmtId="0" fontId="32" fillId="0" borderId="13">
      <alignment horizontal="left" wrapText="1"/>
    </xf>
    <xf numFmtId="0" fontId="32" fillId="0" borderId="12">
      <alignment horizontal="left" wrapText="1" indent="1"/>
    </xf>
    <xf numFmtId="0" fontId="30" fillId="0" borderId="15"/>
    <xf numFmtId="0" fontId="30" fillId="0" borderId="15"/>
    <xf numFmtId="0" fontId="32" fillId="0" borderId="13">
      <alignment horizontal="left" wrapText="1" indent="2"/>
    </xf>
    <xf numFmtId="0" fontId="32" fillId="0" borderId="13">
      <alignment horizontal="left" wrapText="1" indent="2"/>
    </xf>
    <xf numFmtId="0" fontId="32" fillId="0" borderId="0">
      <alignment horizontal="center" wrapText="1"/>
    </xf>
    <xf numFmtId="0" fontId="32" fillId="0" borderId="0">
      <alignment horizontal="center" wrapText="1"/>
    </xf>
    <xf numFmtId="0" fontId="32" fillId="0" borderId="13">
      <alignment horizontal="left" wrapText="1"/>
    </xf>
    <xf numFmtId="0" fontId="32" fillId="0" borderId="14">
      <alignment horizontal="left" wrapText="1" indent="2"/>
    </xf>
    <xf numFmtId="0" fontId="32" fillId="0" borderId="14">
      <alignment horizontal="left" wrapText="1" indent="2"/>
    </xf>
    <xf numFmtId="49" fontId="32" fillId="0" borderId="11">
      <alignment horizontal="left"/>
    </xf>
    <xf numFmtId="49" fontId="32" fillId="0" borderId="11">
      <alignment horizontal="left"/>
    </xf>
    <xf numFmtId="0" fontId="32" fillId="0" borderId="13">
      <alignment horizontal="left" wrapText="1" indent="2"/>
    </xf>
    <xf numFmtId="0" fontId="30" fillId="0" borderId="15"/>
    <xf numFmtId="0" fontId="30" fillId="0" borderId="15"/>
    <xf numFmtId="0" fontId="32" fillId="0" borderId="0">
      <alignment horizontal="center" wrapText="1"/>
    </xf>
    <xf numFmtId="49" fontId="32" fillId="0" borderId="16">
      <alignment horizontal="center" wrapText="1"/>
    </xf>
    <xf numFmtId="49" fontId="32" fillId="0" borderId="16">
      <alignment horizontal="center" wrapText="1"/>
    </xf>
    <xf numFmtId="0" fontId="32" fillId="0" borderId="0">
      <alignment horizontal="center" wrapText="1"/>
    </xf>
    <xf numFmtId="0" fontId="32" fillId="0" borderId="0">
      <alignment horizontal="center" wrapText="1"/>
    </xf>
    <xf numFmtId="49" fontId="32" fillId="0" borderId="11">
      <alignment horizontal="left"/>
    </xf>
    <xf numFmtId="49" fontId="32" fillId="0" borderId="16">
      <alignment horizontal="center"/>
    </xf>
    <xf numFmtId="49" fontId="32" fillId="0" borderId="16">
      <alignment horizontal="center"/>
    </xf>
    <xf numFmtId="49" fontId="32" fillId="0" borderId="11">
      <alignment horizontal="left"/>
    </xf>
    <xf numFmtId="49" fontId="32" fillId="0" borderId="11">
      <alignment horizontal="left"/>
    </xf>
    <xf numFmtId="49" fontId="32" fillId="0" borderId="16">
      <alignment horizontal="center" wrapText="1"/>
    </xf>
    <xf numFmtId="0" fontId="33" fillId="0" borderId="0">
      <alignment horizontal="center"/>
    </xf>
    <xf numFmtId="0" fontId="33" fillId="0" borderId="0">
      <alignment horizontal="center"/>
    </xf>
    <xf numFmtId="49" fontId="32" fillId="0" borderId="16">
      <alignment horizontal="center" wrapText="1"/>
    </xf>
    <xf numFmtId="49" fontId="32" fillId="0" borderId="16">
      <alignment horizontal="center" wrapText="1"/>
    </xf>
    <xf numFmtId="49" fontId="32" fillId="0" borderId="16">
      <alignment horizontal="center" shrinkToFit="1"/>
    </xf>
    <xf numFmtId="49" fontId="32" fillId="0" borderId="17">
      <alignment horizontal="center"/>
    </xf>
    <xf numFmtId="49" fontId="32" fillId="0" borderId="17">
      <alignment horizontal="center"/>
    </xf>
    <xf numFmtId="49" fontId="32" fillId="0" borderId="16">
      <alignment horizontal="center" shrinkToFit="1"/>
    </xf>
    <xf numFmtId="49" fontId="32" fillId="0" borderId="16">
      <alignment horizontal="center" shrinkToFit="1"/>
    </xf>
    <xf numFmtId="49" fontId="32" fillId="0" borderId="17">
      <alignment horizontal="center" shrinkToFit="1"/>
    </xf>
    <xf numFmtId="0" fontId="32" fillId="0" borderId="18">
      <alignment horizontal="left" wrapText="1" indent="1"/>
    </xf>
    <xf numFmtId="0" fontId="32" fillId="0" borderId="18">
      <alignment horizontal="left" wrapText="1" indent="1"/>
    </xf>
    <xf numFmtId="49" fontId="32" fillId="0" borderId="16">
      <alignment horizontal="center"/>
    </xf>
    <xf numFmtId="0" fontId="33" fillId="0" borderId="0">
      <alignment horizontal="center"/>
    </xf>
    <xf numFmtId="0" fontId="33" fillId="0" borderId="0">
      <alignment horizontal="center"/>
    </xf>
    <xf numFmtId="0" fontId="31" fillId="0" borderId="31"/>
    <xf numFmtId="0" fontId="32" fillId="0" borderId="19">
      <alignment horizontal="left" wrapText="1"/>
    </xf>
    <xf numFmtId="0" fontId="32" fillId="0" borderId="19">
      <alignment horizontal="left" wrapText="1"/>
    </xf>
    <xf numFmtId="49" fontId="32" fillId="0" borderId="17">
      <alignment horizontal="center"/>
    </xf>
    <xf numFmtId="49" fontId="32" fillId="0" borderId="17">
      <alignment horizontal="center"/>
    </xf>
    <xf numFmtId="0" fontId="32" fillId="0" borderId="14">
      <alignment horizontal="left" wrapText="1"/>
    </xf>
    <xf numFmtId="0" fontId="32" fillId="0" borderId="19">
      <alignment horizontal="left" wrapText="1" indent="2"/>
    </xf>
    <xf numFmtId="0" fontId="32" fillId="0" borderId="19">
      <alignment horizontal="left" wrapText="1" indent="2"/>
    </xf>
    <xf numFmtId="49" fontId="32" fillId="0" borderId="17">
      <alignment horizontal="center" shrinkToFit="1"/>
    </xf>
    <xf numFmtId="49" fontId="32" fillId="0" borderId="17">
      <alignment horizontal="center" shrinkToFit="1"/>
    </xf>
    <xf numFmtId="0" fontId="32" fillId="0" borderId="25">
      <alignment horizontal="left" wrapText="1"/>
    </xf>
    <xf numFmtId="0" fontId="30" fillId="0" borderId="20"/>
    <xf numFmtId="0" fontId="30" fillId="0" borderId="20"/>
    <xf numFmtId="49" fontId="32" fillId="0" borderId="21">
      <alignment horizontal="center"/>
    </xf>
    <xf numFmtId="0" fontId="32" fillId="0" borderId="18">
      <alignment horizontal="left" wrapText="1" indent="1"/>
    </xf>
    <xf numFmtId="0" fontId="32" fillId="0" borderId="18">
      <alignment horizontal="left" wrapText="1" indent="1"/>
    </xf>
    <xf numFmtId="0" fontId="32" fillId="0" borderId="14">
      <alignment horizontal="left" wrapText="1" indent="1"/>
    </xf>
    <xf numFmtId="0" fontId="30" fillId="0" borderId="21"/>
    <xf numFmtId="0" fontId="30" fillId="0" borderId="21"/>
    <xf numFmtId="0" fontId="32" fillId="0" borderId="19">
      <alignment horizontal="left" wrapText="1"/>
    </xf>
    <xf numFmtId="0" fontId="32" fillId="0" borderId="19">
      <alignment horizontal="left" wrapText="1"/>
    </xf>
    <xf numFmtId="0" fontId="32" fillId="0" borderId="25">
      <alignment horizontal="left" wrapText="1" indent="2"/>
    </xf>
    <xf numFmtId="0" fontId="33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32" fillId="0" borderId="19">
      <alignment horizontal="left" wrapText="1" indent="2"/>
    </xf>
    <xf numFmtId="0" fontId="32" fillId="0" borderId="19">
      <alignment horizontal="left" wrapText="1" indent="2"/>
    </xf>
    <xf numFmtId="0" fontId="30" fillId="0" borderId="20"/>
    <xf numFmtId="0" fontId="33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2" fillId="0" borderId="18">
      <alignment horizontal="left" wrapText="1" indent="2"/>
    </xf>
    <xf numFmtId="0" fontId="32" fillId="0" borderId="18">
      <alignment horizontal="left" wrapText="1" indent="2"/>
    </xf>
    <xf numFmtId="0" fontId="30" fillId="0" borderId="21"/>
    <xf numFmtId="0" fontId="32" fillId="0" borderId="0">
      <alignment vertical="center"/>
    </xf>
    <xf numFmtId="0" fontId="32" fillId="0" borderId="0">
      <alignment vertical="center"/>
    </xf>
    <xf numFmtId="0" fontId="30" fillId="0" borderId="20"/>
    <xf numFmtId="0" fontId="30" fillId="0" borderId="20"/>
    <xf numFmtId="0" fontId="30" fillId="0" borderId="20"/>
    <xf numFmtId="0" fontId="33" fillId="0" borderId="22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30" fillId="0" borderId="21"/>
    <xf numFmtId="0" fontId="30" fillId="0" borderId="21"/>
    <xf numFmtId="0" fontId="30" fillId="0" borderId="21"/>
    <xf numFmtId="0" fontId="33" fillId="0" borderId="15">
      <alignment horizontal="center" vertical="center" textRotation="90" wrapText="1"/>
    </xf>
    <xf numFmtId="0" fontId="33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33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33" fillId="0" borderId="22">
      <alignment horizontal="center" vertical="center" textRotation="90" wrapText="1"/>
    </xf>
    <xf numFmtId="0" fontId="32" fillId="0" borderId="0">
      <alignment vertical="center"/>
    </xf>
    <xf numFmtId="0" fontId="33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3" fillId="0" borderId="15">
      <alignment horizontal="center" vertical="center" textRotation="90" wrapText="1"/>
    </xf>
    <xf numFmtId="0" fontId="33" fillId="0" borderId="0">
      <alignment horizontal="center" vertical="center" textRotation="90" wrapText="1"/>
    </xf>
    <xf numFmtId="0" fontId="33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38">
      <alignment horizontal="center" vertical="center" textRotation="90" wrapText="1"/>
    </xf>
    <xf numFmtId="0" fontId="33" fillId="0" borderId="2">
      <alignment horizontal="center" vertical="center" textRotation="90"/>
    </xf>
    <xf numFmtId="0" fontId="33" fillId="0" borderId="2">
      <alignment horizontal="center" vertical="center" textRotation="90"/>
    </xf>
    <xf numFmtId="0" fontId="33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33" fillId="0" borderId="11">
      <alignment horizontal="center" vertical="center" textRotation="90" wrapText="1"/>
    </xf>
    <xf numFmtId="0" fontId="33" fillId="0" borderId="0">
      <alignment horizontal="center" vertical="center" textRotation="90"/>
    </xf>
    <xf numFmtId="0" fontId="34" fillId="0" borderId="11">
      <alignment wrapText="1"/>
    </xf>
    <xf numFmtId="0" fontId="34" fillId="0" borderId="11">
      <alignment wrapText="1"/>
    </xf>
    <xf numFmtId="0" fontId="33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33" fillId="0" borderId="15">
      <alignment horizontal="center" vertical="center" textRotation="90"/>
    </xf>
    <xf numFmtId="0" fontId="33" fillId="0" borderId="38">
      <alignment horizontal="center" vertical="center" textRotation="90"/>
    </xf>
    <xf numFmtId="0" fontId="34" fillId="0" borderId="15">
      <alignment wrapText="1"/>
    </xf>
    <xf numFmtId="0" fontId="34" fillId="0" borderId="15">
      <alignment wrapText="1"/>
    </xf>
    <xf numFmtId="0" fontId="33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11">
      <alignment horizontal="center" vertical="center" textRotation="90"/>
    </xf>
    <xf numFmtId="0" fontId="33" fillId="0" borderId="2">
      <alignment horizontal="center" vertical="center" textRotation="90"/>
    </xf>
    <xf numFmtId="0" fontId="32" fillId="0" borderId="2">
      <alignment horizontal="center" vertical="top" wrapText="1"/>
    </xf>
    <xf numFmtId="0" fontId="32" fillId="0" borderId="2">
      <alignment horizontal="center" vertical="top" wrapText="1"/>
    </xf>
    <xf numFmtId="0" fontId="33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33" fillId="0" borderId="22">
      <alignment horizontal="center" vertical="center" textRotation="90"/>
    </xf>
    <xf numFmtId="0" fontId="30" fillId="0" borderId="15"/>
    <xf numFmtId="0" fontId="33" fillId="0" borderId="23"/>
    <xf numFmtId="0" fontId="33" fillId="0" borderId="23"/>
    <xf numFmtId="0" fontId="30" fillId="0" borderId="11"/>
    <xf numFmtId="0" fontId="33" fillId="0" borderId="2">
      <alignment horizontal="center" vertical="center" textRotation="90"/>
    </xf>
    <xf numFmtId="0" fontId="33" fillId="0" borderId="2">
      <alignment horizontal="center" vertical="center" textRotation="90"/>
    </xf>
    <xf numFmtId="0" fontId="34" fillId="0" borderId="11">
      <alignment wrapText="1"/>
    </xf>
    <xf numFmtId="49" fontId="35" fillId="0" borderId="24">
      <alignment horizontal="left" vertical="center" wrapText="1"/>
    </xf>
    <xf numFmtId="49" fontId="35" fillId="0" borderId="24">
      <alignment horizontal="left" vertical="center" wrapText="1"/>
    </xf>
    <xf numFmtId="0" fontId="34" fillId="0" borderId="11">
      <alignment wrapText="1"/>
    </xf>
    <xf numFmtId="0" fontId="34" fillId="0" borderId="11">
      <alignment wrapText="1"/>
    </xf>
    <xf numFmtId="0" fontId="34" fillId="0" borderId="15">
      <alignment wrapText="1"/>
    </xf>
    <xf numFmtId="49" fontId="32" fillId="0" borderId="25">
      <alignment horizontal="left" vertical="center" wrapText="1" indent="2"/>
    </xf>
    <xf numFmtId="49" fontId="32" fillId="0" borderId="25">
      <alignment horizontal="left" vertical="center" wrapText="1" indent="2"/>
    </xf>
    <xf numFmtId="0" fontId="34" fillId="0" borderId="15">
      <alignment wrapText="1"/>
    </xf>
    <xf numFmtId="0" fontId="34" fillId="0" borderId="15">
      <alignment wrapText="1"/>
    </xf>
    <xf numFmtId="0" fontId="32" fillId="0" borderId="2">
      <alignment horizontal="center" vertical="top" wrapText="1"/>
    </xf>
    <xf numFmtId="49" fontId="32" fillId="0" borderId="14">
      <alignment horizontal="left" vertical="center" wrapText="1" indent="3"/>
    </xf>
    <xf numFmtId="49" fontId="32" fillId="0" borderId="14">
      <alignment horizontal="left" vertical="center" wrapText="1" indent="3"/>
    </xf>
    <xf numFmtId="0" fontId="32" fillId="0" borderId="2">
      <alignment horizontal="center" vertical="top" wrapText="1"/>
    </xf>
    <xf numFmtId="0" fontId="32" fillId="0" borderId="2">
      <alignment horizontal="center" vertical="top" wrapText="1"/>
    </xf>
    <xf numFmtId="0" fontId="33" fillId="0" borderId="23"/>
    <xf numFmtId="49" fontId="32" fillId="0" borderId="24">
      <alignment horizontal="left" vertical="center" wrapText="1" indent="3"/>
    </xf>
    <xf numFmtId="49" fontId="32" fillId="0" borderId="24">
      <alignment horizontal="left" vertical="center" wrapText="1" indent="3"/>
    </xf>
    <xf numFmtId="0" fontId="33" fillId="0" borderId="23"/>
    <xf numFmtId="0" fontId="33" fillId="0" borderId="23"/>
    <xf numFmtId="49" fontId="35" fillId="0" borderId="24">
      <alignment horizontal="left" vertical="center" wrapText="1"/>
    </xf>
    <xf numFmtId="49" fontId="32" fillId="0" borderId="26">
      <alignment horizontal="left" vertical="center" wrapText="1" indent="3"/>
    </xf>
    <xf numFmtId="49" fontId="32" fillId="0" borderId="26">
      <alignment horizontal="left" vertical="center" wrapText="1" indent="3"/>
    </xf>
    <xf numFmtId="49" fontId="35" fillId="0" borderId="24">
      <alignment horizontal="left" vertical="center" wrapText="1"/>
    </xf>
    <xf numFmtId="49" fontId="35" fillId="0" borderId="24">
      <alignment horizontal="left" vertical="center" wrapText="1"/>
    </xf>
    <xf numFmtId="49" fontId="32" fillId="0" borderId="25">
      <alignment horizontal="left" vertical="center" wrapText="1" indent="2"/>
    </xf>
    <xf numFmtId="0" fontId="35" fillId="0" borderId="23">
      <alignment horizontal="left" vertical="center" wrapText="1"/>
    </xf>
    <xf numFmtId="0" fontId="35" fillId="0" borderId="23">
      <alignment horizontal="left" vertical="center" wrapText="1"/>
    </xf>
    <xf numFmtId="49" fontId="32" fillId="0" borderId="25">
      <alignment horizontal="left" vertical="center" wrapText="1" indent="2"/>
    </xf>
    <xf numFmtId="49" fontId="32" fillId="0" borderId="25">
      <alignment horizontal="left" vertical="center" wrapText="1" indent="2"/>
    </xf>
    <xf numFmtId="49" fontId="32" fillId="0" borderId="14">
      <alignment horizontal="left" vertical="center" wrapText="1" indent="3"/>
    </xf>
    <xf numFmtId="49" fontId="32" fillId="0" borderId="15">
      <alignment horizontal="left" vertical="center" wrapText="1" indent="3"/>
    </xf>
    <xf numFmtId="49" fontId="32" fillId="0" borderId="15">
      <alignment horizontal="left" vertical="center" wrapText="1" indent="3"/>
    </xf>
    <xf numFmtId="49" fontId="32" fillId="0" borderId="14">
      <alignment horizontal="left" vertical="center" wrapText="1" indent="3"/>
    </xf>
    <xf numFmtId="49" fontId="32" fillId="0" borderId="1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4">
      <alignment horizontal="left" vertical="center" wrapText="1" indent="3"/>
    </xf>
    <xf numFmtId="49" fontId="32" fillId="0" borderId="26">
      <alignment horizontal="left" vertical="center" wrapText="1" indent="3"/>
    </xf>
    <xf numFmtId="49" fontId="32" fillId="0" borderId="11">
      <alignment horizontal="left" vertical="center" wrapText="1" indent="3"/>
    </xf>
    <xf numFmtId="49" fontId="32" fillId="0" borderId="11">
      <alignment horizontal="left" vertical="center" wrapText="1" indent="3"/>
    </xf>
    <xf numFmtId="49" fontId="32" fillId="0" borderId="26">
      <alignment horizontal="left" vertical="center" wrapText="1" indent="3"/>
    </xf>
    <xf numFmtId="49" fontId="32" fillId="0" borderId="26">
      <alignment horizontal="left" vertical="center" wrapText="1" indent="3"/>
    </xf>
    <xf numFmtId="0" fontId="35" fillId="0" borderId="23">
      <alignment horizontal="left" vertical="center" wrapText="1"/>
    </xf>
    <xf numFmtId="49" fontId="35" fillId="0" borderId="23">
      <alignment horizontal="left" vertical="center" wrapText="1"/>
    </xf>
    <xf numFmtId="49" fontId="35" fillId="0" borderId="23">
      <alignment horizontal="left" vertical="center" wrapText="1"/>
    </xf>
    <xf numFmtId="0" fontId="35" fillId="0" borderId="23">
      <alignment horizontal="left" vertical="center" wrapText="1"/>
    </xf>
    <xf numFmtId="0" fontId="35" fillId="0" borderId="23">
      <alignment horizontal="left" vertical="center" wrapText="1"/>
    </xf>
    <xf numFmtId="49" fontId="32" fillId="0" borderId="15">
      <alignment horizontal="left" vertical="center" wrapText="1" indent="3"/>
    </xf>
    <xf numFmtId="0" fontId="32" fillId="0" borderId="24">
      <alignment horizontal="left" vertical="center" wrapText="1"/>
    </xf>
    <xf numFmtId="0" fontId="32" fillId="0" borderId="24">
      <alignment horizontal="left" vertical="center" wrapText="1"/>
    </xf>
    <xf numFmtId="49" fontId="32" fillId="0" borderId="15">
      <alignment horizontal="left" vertical="center" wrapText="1" indent="3"/>
    </xf>
    <xf numFmtId="49" fontId="32" fillId="0" borderId="15">
      <alignment horizontal="left" vertical="center" wrapText="1" indent="3"/>
    </xf>
    <xf numFmtId="49" fontId="32" fillId="0" borderId="0">
      <alignment horizontal="left" vertical="center" wrapText="1" indent="3"/>
    </xf>
    <xf numFmtId="0" fontId="32" fillId="0" borderId="26">
      <alignment horizontal="left" vertical="center" wrapText="1"/>
    </xf>
    <xf numFmtId="0" fontId="32" fillId="0" borderId="26">
      <alignment horizontal="left" vertical="center" wrapText="1"/>
    </xf>
    <xf numFmtId="49" fontId="32" fillId="0" borderId="0">
      <alignment horizontal="left" vertical="center" wrapText="1" indent="3"/>
    </xf>
    <xf numFmtId="49" fontId="32" fillId="0" borderId="0">
      <alignment horizontal="left" vertical="center" wrapText="1" indent="3"/>
    </xf>
    <xf numFmtId="49" fontId="32" fillId="0" borderId="11">
      <alignment horizontal="left" vertical="center" wrapText="1" indent="3"/>
    </xf>
    <xf numFmtId="49" fontId="32" fillId="0" borderId="24">
      <alignment horizontal="left" vertical="center" wrapText="1"/>
    </xf>
    <xf numFmtId="49" fontId="32" fillId="0" borderId="24">
      <alignment horizontal="left" vertical="center" wrapText="1"/>
    </xf>
    <xf numFmtId="49" fontId="32" fillId="0" borderId="11">
      <alignment horizontal="left" vertical="center" wrapText="1" indent="3"/>
    </xf>
    <xf numFmtId="49" fontId="32" fillId="0" borderId="11">
      <alignment horizontal="left" vertical="center" wrapText="1" indent="3"/>
    </xf>
    <xf numFmtId="49" fontId="35" fillId="0" borderId="23">
      <alignment horizontal="left" vertical="center" wrapText="1"/>
    </xf>
    <xf numFmtId="49" fontId="32" fillId="0" borderId="26">
      <alignment horizontal="left" vertical="center" wrapText="1"/>
    </xf>
    <xf numFmtId="49" fontId="32" fillId="0" borderId="26">
      <alignment horizontal="left" vertical="center" wrapText="1"/>
    </xf>
    <xf numFmtId="49" fontId="35" fillId="0" borderId="23">
      <alignment horizontal="left" vertical="center" wrapText="1"/>
    </xf>
    <xf numFmtId="49" fontId="35" fillId="0" borderId="23">
      <alignment horizontal="left" vertical="center" wrapText="1"/>
    </xf>
    <xf numFmtId="0" fontId="32" fillId="0" borderId="24">
      <alignment horizontal="left" vertical="center" wrapText="1"/>
    </xf>
    <xf numFmtId="49" fontId="33" fillId="0" borderId="27">
      <alignment horizontal="center"/>
    </xf>
    <xf numFmtId="49" fontId="33" fillId="0" borderId="27">
      <alignment horizontal="center"/>
    </xf>
    <xf numFmtId="0" fontId="35" fillId="0" borderId="65">
      <alignment horizontal="left" vertical="center" wrapText="1"/>
    </xf>
    <xf numFmtId="0" fontId="32" fillId="0" borderId="24">
      <alignment horizontal="left" vertical="center" wrapText="1"/>
    </xf>
    <xf numFmtId="0" fontId="32" fillId="0" borderId="24">
      <alignment horizontal="left" vertical="center" wrapText="1"/>
    </xf>
    <xf numFmtId="0" fontId="32" fillId="0" borderId="26">
      <alignment horizontal="left" vertical="center" wrapText="1"/>
    </xf>
    <xf numFmtId="49" fontId="33" fillId="0" borderId="28">
      <alignment horizontal="center" vertical="center" wrapText="1"/>
    </xf>
    <xf numFmtId="49" fontId="33" fillId="0" borderId="28">
      <alignment horizontal="center" vertical="center" wrapText="1"/>
    </xf>
    <xf numFmtId="49" fontId="32" fillId="0" borderId="67">
      <alignment horizontal="left" vertical="center" wrapText="1" indent="2"/>
    </xf>
    <xf numFmtId="0" fontId="32" fillId="0" borderId="26">
      <alignment horizontal="left" vertical="center" wrapText="1"/>
    </xf>
    <xf numFmtId="0" fontId="32" fillId="0" borderId="26">
      <alignment horizontal="left" vertical="center" wrapText="1"/>
    </xf>
    <xf numFmtId="49" fontId="35" fillId="0" borderId="78">
      <alignment horizontal="left" vertical="center" wrapText="1"/>
    </xf>
    <xf numFmtId="49" fontId="32" fillId="0" borderId="29">
      <alignment horizontal="center" vertical="center" wrapText="1"/>
    </xf>
    <xf numFmtId="49" fontId="32" fillId="0" borderId="29">
      <alignment horizontal="center" vertical="center" wrapText="1"/>
    </xf>
    <xf numFmtId="49" fontId="32" fillId="0" borderId="68">
      <alignment horizontal="left" vertical="center" wrapText="1" indent="3"/>
    </xf>
    <xf numFmtId="49" fontId="32" fillId="0" borderId="24">
      <alignment horizontal="left" vertical="center" wrapText="1"/>
    </xf>
    <xf numFmtId="49" fontId="32" fillId="0" borderId="24">
      <alignment horizontal="left" vertical="center" wrapText="1"/>
    </xf>
    <xf numFmtId="49" fontId="32" fillId="0" borderId="79">
      <alignment horizontal="left" vertical="center" wrapText="1"/>
    </xf>
    <xf numFmtId="49" fontId="32" fillId="0" borderId="16">
      <alignment horizontal="center" vertical="center" wrapText="1"/>
    </xf>
    <xf numFmtId="49" fontId="32" fillId="0" borderId="16">
      <alignment horizontal="center" vertical="center" wrapText="1"/>
    </xf>
    <xf numFmtId="49" fontId="32" fillId="0" borderId="70">
      <alignment horizontal="left" vertical="center" wrapText="1" indent="3"/>
    </xf>
    <xf numFmtId="49" fontId="32" fillId="0" borderId="26">
      <alignment horizontal="left" vertical="center" wrapText="1"/>
    </xf>
    <xf numFmtId="49" fontId="32" fillId="0" borderId="26">
      <alignment horizontal="left" vertical="center" wrapText="1"/>
    </xf>
    <xf numFmtId="49" fontId="32" fillId="0" borderId="80">
      <alignment horizontal="left" vertical="center" wrapText="1"/>
    </xf>
    <xf numFmtId="49" fontId="32" fillId="0" borderId="28">
      <alignment horizontal="center" vertical="center" wrapText="1"/>
    </xf>
    <xf numFmtId="49" fontId="32" fillId="0" borderId="28">
      <alignment horizontal="center" vertical="center" wrapText="1"/>
    </xf>
    <xf numFmtId="49" fontId="32" fillId="0" borderId="71">
      <alignment horizontal="left" vertical="center" wrapText="1" indent="3"/>
    </xf>
    <xf numFmtId="49" fontId="33" fillId="0" borderId="27">
      <alignment horizontal="center"/>
    </xf>
    <xf numFmtId="49" fontId="33" fillId="0" borderId="27">
      <alignment horizontal="center"/>
    </xf>
    <xf numFmtId="49" fontId="32" fillId="0" borderId="30">
      <alignment horizontal="center" vertical="center" wrapText="1"/>
    </xf>
    <xf numFmtId="49" fontId="32" fillId="0" borderId="30">
      <alignment horizontal="center" vertical="center" wrapText="1"/>
    </xf>
    <xf numFmtId="49" fontId="35" fillId="0" borderId="65">
      <alignment horizontal="left" vertical="center" wrapText="1"/>
    </xf>
    <xf numFmtId="49" fontId="33" fillId="0" borderId="28">
      <alignment horizontal="center" vertical="center" wrapText="1"/>
    </xf>
    <xf numFmtId="49" fontId="33" fillId="0" borderId="28">
      <alignment horizontal="center" vertical="center" wrapText="1"/>
    </xf>
    <xf numFmtId="49" fontId="32" fillId="0" borderId="31">
      <alignment horizontal="center" vertical="center" wrapText="1"/>
    </xf>
    <xf numFmtId="49" fontId="32" fillId="0" borderId="31">
      <alignment horizontal="center" vertical="center" wrapText="1"/>
    </xf>
    <xf numFmtId="49" fontId="33" fillId="0" borderId="27">
      <alignment horizontal="center"/>
    </xf>
    <xf numFmtId="49" fontId="32" fillId="0" borderId="29">
      <alignment horizontal="center" vertical="center" wrapText="1"/>
    </xf>
    <xf numFmtId="49" fontId="32" fillId="0" borderId="29">
      <alignment horizontal="center" vertical="center" wrapText="1"/>
    </xf>
    <xf numFmtId="49" fontId="32" fillId="0" borderId="0">
      <alignment horizontal="center" vertical="center" wrapText="1"/>
    </xf>
    <xf numFmtId="49" fontId="32" fillId="0" borderId="0">
      <alignment horizontal="center" vertical="center" wrapText="1"/>
    </xf>
    <xf numFmtId="49" fontId="33" fillId="0" borderId="28">
      <alignment horizontal="center" vertical="center" wrapText="1"/>
    </xf>
    <xf numFmtId="49" fontId="32" fillId="0" borderId="16">
      <alignment horizontal="center" vertical="center" wrapText="1"/>
    </xf>
    <xf numFmtId="49" fontId="32" fillId="0" borderId="16">
      <alignment horizontal="center" vertical="center" wrapText="1"/>
    </xf>
    <xf numFmtId="49" fontId="32" fillId="0" borderId="11">
      <alignment horizontal="center" vertical="center" wrapText="1"/>
    </xf>
    <xf numFmtId="49" fontId="32" fillId="0" borderId="11">
      <alignment horizontal="center" vertical="center" wrapText="1"/>
    </xf>
    <xf numFmtId="49" fontId="32" fillId="0" borderId="29">
      <alignment horizontal="center" vertical="center" wrapText="1"/>
    </xf>
    <xf numFmtId="49" fontId="32" fillId="0" borderId="28">
      <alignment horizontal="center" vertical="center" wrapText="1"/>
    </xf>
    <xf numFmtId="49" fontId="32" fillId="0" borderId="28">
      <alignment horizontal="center" vertical="center" wrapText="1"/>
    </xf>
    <xf numFmtId="49" fontId="33" fillId="0" borderId="27">
      <alignment horizontal="center" vertical="center" wrapText="1"/>
    </xf>
    <xf numFmtId="49" fontId="33" fillId="0" borderId="27">
      <alignment horizontal="center" vertical="center" wrapText="1"/>
    </xf>
    <xf numFmtId="49" fontId="32" fillId="0" borderId="16">
      <alignment horizontal="center" vertical="center" wrapText="1"/>
    </xf>
    <xf numFmtId="49" fontId="32" fillId="0" borderId="30">
      <alignment horizontal="center" vertical="center" wrapText="1"/>
    </xf>
    <xf numFmtId="49" fontId="32" fillId="0" borderId="30">
      <alignment horizontal="center" vertical="center" wrapText="1"/>
    </xf>
    <xf numFmtId="49" fontId="32" fillId="0" borderId="15">
      <alignment horizontal="center" vertical="center" wrapText="1"/>
    </xf>
    <xf numFmtId="0" fontId="33" fillId="0" borderId="27">
      <alignment horizontal="center" vertical="center"/>
    </xf>
    <xf numFmtId="0" fontId="33" fillId="0" borderId="27">
      <alignment horizontal="center" vertical="center"/>
    </xf>
    <xf numFmtId="49" fontId="32" fillId="0" borderId="28">
      <alignment horizontal="center" vertical="center" wrapText="1"/>
    </xf>
    <xf numFmtId="49" fontId="32" fillId="0" borderId="31">
      <alignment horizontal="center" vertical="center" wrapText="1"/>
    </xf>
    <xf numFmtId="49" fontId="32" fillId="0" borderId="31">
      <alignment horizontal="center" vertical="center" wrapText="1"/>
    </xf>
    <xf numFmtId="49" fontId="32" fillId="0" borderId="0">
      <alignment horizontal="center" vertical="center" wrapText="1"/>
    </xf>
    <xf numFmtId="0" fontId="32" fillId="0" borderId="29">
      <alignment horizontal="center" vertical="center"/>
    </xf>
    <xf numFmtId="0" fontId="32" fillId="0" borderId="29">
      <alignment horizontal="center" vertical="center"/>
    </xf>
    <xf numFmtId="49" fontId="32" fillId="0" borderId="30">
      <alignment horizontal="center" vertical="center" wrapText="1"/>
    </xf>
    <xf numFmtId="49" fontId="32" fillId="0" borderId="0">
      <alignment horizontal="center" vertical="center" wrapText="1"/>
    </xf>
    <xf numFmtId="49" fontId="32" fillId="0" borderId="0">
      <alignment horizontal="center" vertical="center" wrapText="1"/>
    </xf>
    <xf numFmtId="49" fontId="32" fillId="0" borderId="11">
      <alignment horizontal="center" vertical="center" wrapText="1"/>
    </xf>
    <xf numFmtId="0" fontId="32" fillId="0" borderId="16">
      <alignment horizontal="center" vertical="center"/>
    </xf>
    <xf numFmtId="0" fontId="32" fillId="0" borderId="16">
      <alignment horizontal="center" vertical="center"/>
    </xf>
    <xf numFmtId="49" fontId="32" fillId="0" borderId="31">
      <alignment horizontal="center" vertical="center" wrapText="1"/>
    </xf>
    <xf numFmtId="49" fontId="32" fillId="0" borderId="11">
      <alignment horizontal="center" vertical="center" wrapText="1"/>
    </xf>
    <xf numFmtId="49" fontId="32" fillId="0" borderId="11">
      <alignment horizontal="center" vertical="center" wrapText="1"/>
    </xf>
    <xf numFmtId="49" fontId="33" fillId="0" borderId="27">
      <alignment horizontal="center" vertical="center" wrapText="1"/>
    </xf>
    <xf numFmtId="0" fontId="32" fillId="0" borderId="28">
      <alignment horizontal="center" vertical="center"/>
    </xf>
    <xf numFmtId="0" fontId="32" fillId="0" borderId="28">
      <alignment horizontal="center" vertical="center"/>
    </xf>
    <xf numFmtId="49" fontId="32" fillId="0" borderId="0">
      <alignment horizontal="center" vertical="center" wrapText="1"/>
    </xf>
    <xf numFmtId="49" fontId="33" fillId="0" borderId="27">
      <alignment horizontal="center" vertical="center" wrapText="1"/>
    </xf>
    <xf numFmtId="49" fontId="33" fillId="0" borderId="27">
      <alignment horizontal="center" vertical="center" wrapText="1"/>
    </xf>
    <xf numFmtId="49" fontId="32" fillId="0" borderId="30">
      <alignment horizontal="center" vertical="center" wrapText="1"/>
    </xf>
    <xf numFmtId="0" fontId="33" fillId="0" borderId="28">
      <alignment horizontal="center" vertical="center"/>
    </xf>
    <xf numFmtId="0" fontId="33" fillId="0" borderId="28">
      <alignment horizontal="center" vertical="center"/>
    </xf>
    <xf numFmtId="49" fontId="32" fillId="0" borderId="11">
      <alignment horizontal="center" vertical="center" wrapText="1"/>
    </xf>
    <xf numFmtId="0" fontId="33" fillId="0" borderId="27">
      <alignment horizontal="center" vertical="center"/>
    </xf>
    <xf numFmtId="0" fontId="33" fillId="0" borderId="27">
      <alignment horizontal="center" vertical="center"/>
    </xf>
    <xf numFmtId="0" fontId="30" fillId="0" borderId="31"/>
    <xf numFmtId="0" fontId="32" fillId="0" borderId="30">
      <alignment horizontal="center" vertical="center"/>
    </xf>
    <xf numFmtId="0" fontId="32" fillId="0" borderId="30">
      <alignment horizontal="center" vertical="center"/>
    </xf>
    <xf numFmtId="49" fontId="32" fillId="0" borderId="20">
      <alignment horizontal="center" vertical="center" wrapText="1"/>
    </xf>
    <xf numFmtId="0" fontId="32" fillId="0" borderId="29">
      <alignment horizontal="center" vertical="center"/>
    </xf>
    <xf numFmtId="0" fontId="32" fillId="0" borderId="29">
      <alignment horizontal="center" vertical="center"/>
    </xf>
    <xf numFmtId="0" fontId="32" fillId="0" borderId="27">
      <alignment horizontal="center" vertical="center"/>
    </xf>
    <xf numFmtId="49" fontId="33" fillId="0" borderId="27">
      <alignment horizontal="center" vertical="center"/>
    </xf>
    <xf numFmtId="49" fontId="33" fillId="0" borderId="27">
      <alignment horizontal="center" vertical="center"/>
    </xf>
    <xf numFmtId="49" fontId="33" fillId="0" borderId="27">
      <alignment horizontal="center" vertical="center" wrapText="1"/>
    </xf>
    <xf numFmtId="0" fontId="32" fillId="0" borderId="16">
      <alignment horizontal="center" vertical="center"/>
    </xf>
    <xf numFmtId="0" fontId="32" fillId="0" borderId="16">
      <alignment horizontal="center" vertical="center"/>
    </xf>
    <xf numFmtId="0" fontId="32" fillId="0" borderId="29">
      <alignment horizontal="center" vertical="center"/>
    </xf>
    <xf numFmtId="49" fontId="32" fillId="0" borderId="29">
      <alignment horizontal="center" vertical="center"/>
    </xf>
    <xf numFmtId="49" fontId="32" fillId="0" borderId="29">
      <alignment horizontal="center" vertical="center"/>
    </xf>
    <xf numFmtId="49" fontId="32" fillId="0" borderId="72">
      <alignment horizontal="center" vertical="center" wrapText="1"/>
    </xf>
    <xf numFmtId="0" fontId="32" fillId="0" borderId="28">
      <alignment horizontal="center" vertical="center"/>
    </xf>
    <xf numFmtId="0" fontId="32" fillId="0" borderId="28">
      <alignment horizontal="center" vertical="center"/>
    </xf>
    <xf numFmtId="0" fontId="32" fillId="0" borderId="16">
      <alignment horizontal="center" vertical="center"/>
    </xf>
    <xf numFmtId="49" fontId="32" fillId="0" borderId="16">
      <alignment horizontal="center" vertical="center"/>
    </xf>
    <xf numFmtId="49" fontId="32" fillId="0" borderId="16">
      <alignment horizontal="center" vertical="center"/>
    </xf>
    <xf numFmtId="49" fontId="32" fillId="0" borderId="74">
      <alignment horizontal="center" vertical="center" wrapText="1"/>
    </xf>
    <xf numFmtId="0" fontId="33" fillId="0" borderId="28">
      <alignment horizontal="center" vertical="center"/>
    </xf>
    <xf numFmtId="0" fontId="33" fillId="0" borderId="28">
      <alignment horizontal="center" vertical="center"/>
    </xf>
    <xf numFmtId="0" fontId="32" fillId="0" borderId="28">
      <alignment horizontal="center" vertical="center"/>
    </xf>
    <xf numFmtId="49" fontId="32" fillId="0" borderId="28">
      <alignment horizontal="center" vertical="center"/>
    </xf>
    <xf numFmtId="49" fontId="32" fillId="0" borderId="28">
      <alignment horizontal="center" vertical="center"/>
    </xf>
    <xf numFmtId="0" fontId="33" fillId="0" borderId="16">
      <alignment horizontal="center" vertical="center"/>
    </xf>
    <xf numFmtId="0" fontId="32" fillId="0" borderId="30">
      <alignment horizontal="center" vertical="center"/>
    </xf>
    <xf numFmtId="0" fontId="32" fillId="0" borderId="30">
      <alignment horizontal="center" vertical="center"/>
    </xf>
    <xf numFmtId="49" fontId="32" fillId="0" borderId="36">
      <alignment horizontal="center" vertical="center"/>
    </xf>
    <xf numFmtId="49" fontId="32" fillId="0" borderId="30">
      <alignment horizontal="center" vertical="center"/>
    </xf>
    <xf numFmtId="49" fontId="32" fillId="0" borderId="30">
      <alignment horizontal="center" vertical="center"/>
    </xf>
    <xf numFmtId="0" fontId="32" fillId="0" borderId="29">
      <alignment horizontal="center" vertical="center"/>
    </xf>
    <xf numFmtId="49" fontId="33" fillId="0" borderId="27">
      <alignment horizontal="center" vertical="center"/>
    </xf>
    <xf numFmtId="49" fontId="33" fillId="0" borderId="27">
      <alignment horizontal="center" vertical="center"/>
    </xf>
    <xf numFmtId="49" fontId="32" fillId="0" borderId="20">
      <alignment horizontal="center" vertical="center"/>
    </xf>
    <xf numFmtId="49" fontId="32" fillId="0" borderId="2">
      <alignment horizontal="center" vertical="top" wrapText="1"/>
    </xf>
    <xf numFmtId="49" fontId="32" fillId="0" borderId="2">
      <alignment horizontal="center" vertical="top" wrapText="1"/>
    </xf>
    <xf numFmtId="0" fontId="32" fillId="0" borderId="16">
      <alignment horizontal="center" vertical="center"/>
    </xf>
    <xf numFmtId="49" fontId="32" fillId="0" borderId="29">
      <alignment horizontal="center" vertical="center"/>
    </xf>
    <xf numFmtId="49" fontId="32" fillId="0" borderId="29">
      <alignment horizontal="center" vertical="center"/>
    </xf>
    <xf numFmtId="49" fontId="32" fillId="0" borderId="17">
      <alignment horizontal="center" vertical="center"/>
    </xf>
    <xf numFmtId="0" fontId="32" fillId="0" borderId="20"/>
    <xf numFmtId="0" fontId="32" fillId="0" borderId="20"/>
    <xf numFmtId="0" fontId="32" fillId="0" borderId="28">
      <alignment horizontal="center" vertical="center"/>
    </xf>
    <xf numFmtId="49" fontId="32" fillId="0" borderId="16">
      <alignment horizontal="center" vertical="center"/>
    </xf>
    <xf numFmtId="49" fontId="32" fillId="0" borderId="16">
      <alignment horizontal="center" vertical="center"/>
    </xf>
    <xf numFmtId="49" fontId="32" fillId="0" borderId="2">
      <alignment horizontal="center" vertical="center"/>
    </xf>
    <xf numFmtId="4" fontId="32" fillId="0" borderId="32">
      <alignment horizontal="right"/>
    </xf>
    <xf numFmtId="4" fontId="32" fillId="0" borderId="32">
      <alignment horizontal="right"/>
    </xf>
    <xf numFmtId="0" fontId="32" fillId="0" borderId="30">
      <alignment horizontal="center" vertical="center"/>
    </xf>
    <xf numFmtId="49" fontId="32" fillId="0" borderId="28">
      <alignment horizontal="center" vertical="center"/>
    </xf>
    <xf numFmtId="49" fontId="32" fillId="0" borderId="28">
      <alignment horizontal="center" vertical="center"/>
    </xf>
    <xf numFmtId="49" fontId="32" fillId="0" borderId="2">
      <alignment horizontal="center" vertical="top" wrapText="1"/>
    </xf>
    <xf numFmtId="4" fontId="32" fillId="0" borderId="31">
      <alignment horizontal="right"/>
    </xf>
    <xf numFmtId="4" fontId="32" fillId="0" borderId="31">
      <alignment horizontal="right"/>
    </xf>
    <xf numFmtId="0" fontId="33" fillId="0" borderId="27">
      <alignment horizontal="center" vertical="center"/>
    </xf>
    <xf numFmtId="49" fontId="32" fillId="0" borderId="30">
      <alignment horizontal="center" vertical="center"/>
    </xf>
    <xf numFmtId="49" fontId="32" fillId="0" borderId="30">
      <alignment horizontal="center" vertical="center"/>
    </xf>
    <xf numFmtId="0" fontId="32" fillId="0" borderId="20"/>
    <xf numFmtId="4" fontId="32" fillId="0" borderId="0">
      <alignment horizontal="right" shrinkToFit="1"/>
    </xf>
    <xf numFmtId="4" fontId="32" fillId="0" borderId="0">
      <alignment horizontal="right" shrinkToFit="1"/>
    </xf>
    <xf numFmtId="49" fontId="33" fillId="0" borderId="28">
      <alignment horizontal="center" vertical="center"/>
    </xf>
    <xf numFmtId="49" fontId="32" fillId="0" borderId="2">
      <alignment horizontal="center" vertical="top" wrapText="1"/>
    </xf>
    <xf numFmtId="49" fontId="32" fillId="0" borderId="2">
      <alignment horizontal="center" vertical="top" wrapText="1"/>
    </xf>
    <xf numFmtId="4" fontId="32" fillId="0" borderId="15">
      <alignment horizontal="right"/>
    </xf>
    <xf numFmtId="4" fontId="32" fillId="0" borderId="11">
      <alignment horizontal="right"/>
    </xf>
    <xf numFmtId="4" fontId="32" fillId="0" borderId="11">
      <alignment horizontal="right"/>
    </xf>
    <xf numFmtId="49" fontId="32" fillId="0" borderId="74">
      <alignment horizontal="center" vertical="center"/>
    </xf>
    <xf numFmtId="0" fontId="32" fillId="0" borderId="20">
      <alignment shrinkToFit="1"/>
    </xf>
    <xf numFmtId="0" fontId="32" fillId="0" borderId="20">
      <alignment shrinkToFit="1"/>
    </xf>
    <xf numFmtId="4" fontId="32" fillId="0" borderId="0">
      <alignment horizontal="right" shrinkToFit="1"/>
    </xf>
    <xf numFmtId="49" fontId="32" fillId="0" borderId="11">
      <alignment horizontal="center" wrapText="1"/>
    </xf>
    <xf numFmtId="49" fontId="32" fillId="0" borderId="11">
      <alignment horizontal="center" wrapText="1"/>
    </xf>
    <xf numFmtId="49" fontId="32" fillId="0" borderId="16">
      <alignment horizontal="center" vertical="center"/>
    </xf>
    <xf numFmtId="4" fontId="32" fillId="0" borderId="32">
      <alignment horizontal="right" shrinkToFit="1"/>
    </xf>
    <xf numFmtId="4" fontId="32" fillId="0" borderId="32">
      <alignment horizontal="right" shrinkToFit="1"/>
    </xf>
    <xf numFmtId="4" fontId="32" fillId="0" borderId="11">
      <alignment horizontal="right"/>
    </xf>
    <xf numFmtId="0" fontId="32" fillId="0" borderId="15">
      <alignment horizontal="center"/>
    </xf>
    <xf numFmtId="0" fontId="32" fillId="0" borderId="15">
      <alignment horizontal="center"/>
    </xf>
    <xf numFmtId="49" fontId="32" fillId="0" borderId="28">
      <alignment horizontal="center" vertical="center"/>
    </xf>
    <xf numFmtId="4" fontId="32" fillId="0" borderId="31">
      <alignment horizontal="right"/>
    </xf>
    <xf numFmtId="4" fontId="32" fillId="0" borderId="31">
      <alignment horizontal="right"/>
    </xf>
    <xf numFmtId="4" fontId="32" fillId="0" borderId="32">
      <alignment horizontal="right"/>
    </xf>
    <xf numFmtId="0" fontId="36" fillId="0" borderId="11"/>
    <xf numFmtId="0" fontId="36" fillId="0" borderId="11"/>
    <xf numFmtId="49" fontId="32" fillId="0" borderId="30">
      <alignment horizontal="center" vertical="center"/>
    </xf>
    <xf numFmtId="4" fontId="32" fillId="0" borderId="0">
      <alignment horizontal="right" shrinkToFit="1"/>
    </xf>
    <xf numFmtId="4" fontId="32" fillId="0" borderId="0">
      <alignment horizontal="right" shrinkToFit="1"/>
    </xf>
    <xf numFmtId="49" fontId="32" fillId="0" borderId="11">
      <alignment horizontal="center" wrapText="1"/>
    </xf>
    <xf numFmtId="0" fontId="36" fillId="0" borderId="15"/>
    <xf numFmtId="0" fontId="36" fillId="0" borderId="15"/>
    <xf numFmtId="49" fontId="32" fillId="0" borderId="2">
      <alignment horizontal="center" vertical="top" wrapText="1"/>
    </xf>
    <xf numFmtId="4" fontId="32" fillId="0" borderId="11">
      <alignment horizontal="right"/>
    </xf>
    <xf numFmtId="4" fontId="32" fillId="0" borderId="11">
      <alignment horizontal="right"/>
    </xf>
    <xf numFmtId="0" fontId="32" fillId="0" borderId="15">
      <alignment horizontal="center"/>
    </xf>
    <xf numFmtId="0" fontId="32" fillId="0" borderId="11">
      <alignment horizontal="center"/>
    </xf>
    <xf numFmtId="0" fontId="32" fillId="0" borderId="11">
      <alignment horizontal="center"/>
    </xf>
    <xf numFmtId="0" fontId="32" fillId="0" borderId="20"/>
    <xf numFmtId="49" fontId="32" fillId="0" borderId="11">
      <alignment horizontal="center" wrapText="1"/>
    </xf>
    <xf numFmtId="49" fontId="32" fillId="0" borderId="11">
      <alignment horizontal="center" wrapText="1"/>
    </xf>
    <xf numFmtId="0" fontId="36" fillId="0" borderId="11"/>
    <xf numFmtId="49" fontId="32" fillId="0" borderId="15">
      <alignment horizontal="center"/>
    </xf>
    <xf numFmtId="49" fontId="32" fillId="0" borderId="15">
      <alignment horizontal="center"/>
    </xf>
    <xf numFmtId="4" fontId="32" fillId="0" borderId="32">
      <alignment horizontal="right"/>
    </xf>
    <xf numFmtId="0" fontId="32" fillId="0" borderId="15">
      <alignment horizontal="center"/>
    </xf>
    <xf numFmtId="0" fontId="32" fillId="0" borderId="15">
      <alignment horizontal="center"/>
    </xf>
    <xf numFmtId="0" fontId="36" fillId="0" borderId="15"/>
    <xf numFmtId="49" fontId="32" fillId="0" borderId="0">
      <alignment horizontal="left"/>
    </xf>
    <xf numFmtId="49" fontId="32" fillId="0" borderId="0">
      <alignment horizontal="left"/>
    </xf>
    <xf numFmtId="4" fontId="32" fillId="0" borderId="31">
      <alignment horizontal="right"/>
    </xf>
    <xf numFmtId="0" fontId="36" fillId="0" borderId="11"/>
    <xf numFmtId="0" fontId="36" fillId="0" borderId="11"/>
    <xf numFmtId="0" fontId="32" fillId="0" borderId="11">
      <alignment horizontal="center"/>
    </xf>
    <xf numFmtId="4" fontId="32" fillId="0" borderId="20">
      <alignment horizontal="right"/>
    </xf>
    <xf numFmtId="4" fontId="32" fillId="0" borderId="20">
      <alignment horizontal="right"/>
    </xf>
    <xf numFmtId="4" fontId="32" fillId="0" borderId="0">
      <alignment horizontal="right" shrinkToFit="1"/>
    </xf>
    <xf numFmtId="0" fontId="36" fillId="0" borderId="15"/>
    <xf numFmtId="0" fontId="36" fillId="0" borderId="15"/>
    <xf numFmtId="49" fontId="32" fillId="0" borderId="15">
      <alignment horizontal="center"/>
    </xf>
    <xf numFmtId="0" fontId="32" fillId="0" borderId="2">
      <alignment horizontal="center" vertical="top"/>
    </xf>
    <xf numFmtId="0" fontId="32" fillId="0" borderId="2">
      <alignment horizontal="center" vertical="top"/>
    </xf>
    <xf numFmtId="4" fontId="32" fillId="0" borderId="11">
      <alignment horizontal="right"/>
    </xf>
    <xf numFmtId="0" fontId="32" fillId="0" borderId="11">
      <alignment horizontal="center"/>
    </xf>
    <xf numFmtId="0" fontId="32" fillId="0" borderId="11">
      <alignment horizontal="center"/>
    </xf>
    <xf numFmtId="49" fontId="32" fillId="0" borderId="0">
      <alignment horizontal="left"/>
    </xf>
    <xf numFmtId="4" fontId="32" fillId="0" borderId="21">
      <alignment horizontal="right"/>
    </xf>
    <xf numFmtId="4" fontId="32" fillId="0" borderId="21">
      <alignment horizontal="right"/>
    </xf>
    <xf numFmtId="4" fontId="32" fillId="0" borderId="0">
      <alignment horizontal="right"/>
    </xf>
    <xf numFmtId="49" fontId="32" fillId="0" borderId="15">
      <alignment horizontal="center"/>
    </xf>
    <xf numFmtId="49" fontId="32" fillId="0" borderId="15">
      <alignment horizontal="center"/>
    </xf>
    <xf numFmtId="4" fontId="32" fillId="0" borderId="20">
      <alignment horizontal="right"/>
    </xf>
    <xf numFmtId="4" fontId="32" fillId="0" borderId="33">
      <alignment horizontal="right"/>
    </xf>
    <xf numFmtId="4" fontId="32" fillId="0" borderId="33">
      <alignment horizontal="right"/>
    </xf>
    <xf numFmtId="49" fontId="32" fillId="0" borderId="0">
      <alignment horizontal="left"/>
    </xf>
    <xf numFmtId="49" fontId="32" fillId="0" borderId="0">
      <alignment horizontal="left"/>
    </xf>
    <xf numFmtId="0" fontId="32" fillId="0" borderId="2">
      <alignment horizontal="center" vertical="top"/>
    </xf>
    <xf numFmtId="0" fontId="32" fillId="0" borderId="21"/>
    <xf numFmtId="0" fontId="32" fillId="0" borderId="21"/>
    <xf numFmtId="0" fontId="32" fillId="0" borderId="75"/>
    <xf numFmtId="4" fontId="32" fillId="0" borderId="20">
      <alignment horizontal="right" shrinkToFit="1"/>
    </xf>
    <xf numFmtId="4" fontId="32" fillId="0" borderId="20">
      <alignment horizontal="right" shrinkToFit="1"/>
    </xf>
    <xf numFmtId="4" fontId="32" fillId="0" borderId="21">
      <alignment horizontal="right"/>
    </xf>
    <xf numFmtId="0" fontId="34" fillId="0" borderId="2">
      <alignment wrapText="1"/>
    </xf>
    <xf numFmtId="0" fontId="34" fillId="0" borderId="2">
      <alignment wrapText="1"/>
    </xf>
    <xf numFmtId="49" fontId="32" fillId="0" borderId="11">
      <alignment horizontal="center" wrapText="1"/>
    </xf>
    <xf numFmtId="0" fontId="32" fillId="0" borderId="2">
      <alignment horizontal="center" vertical="top"/>
    </xf>
    <xf numFmtId="0" fontId="32" fillId="0" borderId="2">
      <alignment horizontal="center" vertical="top"/>
    </xf>
    <xf numFmtId="0" fontId="32" fillId="0" borderId="21"/>
    <xf numFmtId="0" fontId="31" fillId="0" borderId="34"/>
    <xf numFmtId="0" fontId="31" fillId="0" borderId="34"/>
    <xf numFmtId="0" fontId="32" fillId="0" borderId="15">
      <alignment horizontal="center"/>
    </xf>
    <xf numFmtId="4" fontId="32" fillId="0" borderId="21">
      <alignment horizontal="right" shrinkToFit="1"/>
    </xf>
    <xf numFmtId="4" fontId="32" fillId="0" borderId="33">
      <alignment horizontal="right"/>
    </xf>
    <xf numFmtId="0" fontId="36" fillId="0" borderId="11"/>
    <xf numFmtId="4" fontId="32" fillId="0" borderId="33">
      <alignment horizontal="right" shrinkToFit="1"/>
    </xf>
    <xf numFmtId="0" fontId="34" fillId="0" borderId="2">
      <alignment wrapText="1"/>
    </xf>
    <xf numFmtId="0" fontId="36" fillId="0" borderId="15"/>
    <xf numFmtId="0" fontId="32" fillId="0" borderId="21">
      <alignment shrinkToFit="1"/>
    </xf>
    <xf numFmtId="0" fontId="31" fillId="0" borderId="34"/>
    <xf numFmtId="0" fontId="32" fillId="0" borderId="11">
      <alignment horizontal="center"/>
    </xf>
    <xf numFmtId="0" fontId="34" fillId="0" borderId="2">
      <alignment wrapText="1"/>
    </xf>
    <xf numFmtId="49" fontId="32" fillId="0" borderId="15">
      <alignment horizontal="center"/>
    </xf>
    <xf numFmtId="0" fontId="31" fillId="0" borderId="34"/>
    <xf numFmtId="49" fontId="32" fillId="0" borderId="0">
      <alignment horizontal="left"/>
    </xf>
    <xf numFmtId="0" fontId="30" fillId="11" borderId="0"/>
    <xf numFmtId="0" fontId="89" fillId="11" borderId="0"/>
    <xf numFmtId="0" fontId="2" fillId="11" borderId="0"/>
    <xf numFmtId="0" fontId="97" fillId="68" borderId="0">
      <alignment horizontal="left"/>
    </xf>
    <xf numFmtId="0" fontId="98" fillId="0" borderId="0">
      <alignment horizontal="center" vertical="top"/>
    </xf>
    <xf numFmtId="0" fontId="97" fillId="0" borderId="11">
      <alignment horizontal="right" vertical="top"/>
    </xf>
    <xf numFmtId="0" fontId="91" fillId="0" borderId="0">
      <alignment horizontal="center"/>
    </xf>
    <xf numFmtId="49" fontId="99" fillId="69" borderId="2">
      <alignment horizontal="center" vertical="center" wrapText="1"/>
    </xf>
    <xf numFmtId="0" fontId="89" fillId="0" borderId="0">
      <alignment horizontal="right"/>
    </xf>
    <xf numFmtId="0" fontId="97" fillId="68" borderId="81">
      <alignment horizontal="left"/>
    </xf>
    <xf numFmtId="0" fontId="2" fillId="0" borderId="2">
      <alignment horizontal="center" vertical="center" shrinkToFit="1"/>
    </xf>
    <xf numFmtId="0" fontId="89" fillId="11" borderId="11"/>
    <xf numFmtId="49" fontId="100" fillId="0" borderId="82">
      <alignment horizontal="center" vertical="center" wrapText="1"/>
    </xf>
    <xf numFmtId="0" fontId="2" fillId="0" borderId="2">
      <alignment horizontal="center" vertical="center" wrapText="1"/>
    </xf>
    <xf numFmtId="0" fontId="30" fillId="0" borderId="0"/>
    <xf numFmtId="0" fontId="97" fillId="68" borderId="83">
      <alignment horizontal="left"/>
    </xf>
    <xf numFmtId="0" fontId="2" fillId="0" borderId="2">
      <alignment horizontal="center" vertical="center" wrapText="1" shrinkToFit="1"/>
    </xf>
    <xf numFmtId="49" fontId="32" fillId="0" borderId="2">
      <alignment horizontal="center" vertical="center" wrapText="1"/>
    </xf>
    <xf numFmtId="0" fontId="100" fillId="70" borderId="84">
      <alignment horizontal="left" vertical="top" wrapText="1"/>
    </xf>
    <xf numFmtId="49" fontId="2" fillId="0" borderId="2">
      <alignment horizontal="center" vertical="center" wrapText="1" shrinkToFit="1"/>
    </xf>
    <xf numFmtId="0" fontId="32" fillId="0" borderId="35">
      <alignment horizontal="left" wrapText="1"/>
    </xf>
    <xf numFmtId="0" fontId="32" fillId="0" borderId="8">
      <alignment horizontal="left" wrapText="1"/>
    </xf>
    <xf numFmtId="0" fontId="97" fillId="68" borderId="85">
      <alignment horizontal="left"/>
    </xf>
    <xf numFmtId="0" fontId="32" fillId="0" borderId="13">
      <alignment horizontal="left" wrapText="1" indent="1"/>
    </xf>
    <xf numFmtId="0" fontId="32" fillId="0" borderId="21">
      <alignment horizontal="left" wrapText="1" indent="1"/>
    </xf>
    <xf numFmtId="0" fontId="100" fillId="71" borderId="86">
      <alignment horizontal="left" vertical="top" wrapText="1"/>
    </xf>
    <xf numFmtId="49" fontId="101" fillId="0" borderId="2">
      <alignment horizontal="left" vertical="top" wrapText="1"/>
    </xf>
    <xf numFmtId="4" fontId="92" fillId="55" borderId="15">
      <alignment horizontal="right" vertical="top" shrinkToFit="1"/>
    </xf>
    <xf numFmtId="0" fontId="32" fillId="0" borderId="8">
      <alignment horizontal="left" wrapText="1" indent="2"/>
    </xf>
    <xf numFmtId="0" fontId="24" fillId="0" borderId="8">
      <alignment horizontal="left" wrapText="1" indent="2"/>
    </xf>
    <xf numFmtId="0" fontId="32" fillId="0" borderId="48">
      <alignment horizontal="left" wrapText="1" indent="2"/>
    </xf>
    <xf numFmtId="0" fontId="97" fillId="68" borderId="87">
      <alignment horizontal="left"/>
    </xf>
    <xf numFmtId="0" fontId="32" fillId="0" borderId="8">
      <alignment horizontal="left" wrapText="1" indent="2"/>
    </xf>
    <xf numFmtId="49" fontId="2" fillId="0" borderId="53">
      <alignment horizontal="center" vertical="top" shrinkToFit="1"/>
    </xf>
    <xf numFmtId="0" fontId="31" fillId="0" borderId="0"/>
    <xf numFmtId="0" fontId="89" fillId="0" borderId="86">
      <alignment horizontal="left" vertical="top" wrapText="1"/>
    </xf>
    <xf numFmtId="49" fontId="2" fillId="0" borderId="37">
      <alignment horizontal="center" vertical="top" shrinkToFit="1"/>
    </xf>
    <xf numFmtId="0" fontId="88" fillId="0" borderId="23">
      <alignment horizontal="left" wrapText="1" indent="2"/>
    </xf>
    <xf numFmtId="0" fontId="97" fillId="68" borderId="88">
      <alignment horizontal="left"/>
    </xf>
    <xf numFmtId="49" fontId="2" fillId="0" borderId="22">
      <alignment horizontal="center" vertical="top" shrinkToFit="1"/>
    </xf>
    <xf numFmtId="0" fontId="32" fillId="0" borderId="8">
      <alignment horizontal="left" wrapText="1" indent="2"/>
    </xf>
    <xf numFmtId="0" fontId="97" fillId="0" borderId="89"/>
    <xf numFmtId="4" fontId="101" fillId="0" borderId="2">
      <alignment horizontal="right" vertical="top" shrinkToFit="1"/>
    </xf>
    <xf numFmtId="49" fontId="32" fillId="0" borderId="27">
      <alignment horizontal="center" wrapText="1"/>
    </xf>
    <xf numFmtId="0" fontId="97" fillId="0" borderId="0">
      <alignment horizontal="left" vertical="top" wrapText="1"/>
    </xf>
    <xf numFmtId="49" fontId="32" fillId="0" borderId="29">
      <alignment horizontal="center" wrapText="1"/>
    </xf>
    <xf numFmtId="49" fontId="100" fillId="0" borderId="90">
      <alignment horizontal="center" vertical="center" wrapText="1"/>
    </xf>
    <xf numFmtId="49" fontId="32" fillId="0" borderId="28">
      <alignment horizontal="center"/>
    </xf>
    <xf numFmtId="49" fontId="32" fillId="0" borderId="16">
      <alignment horizontal="center"/>
    </xf>
    <xf numFmtId="0" fontId="100" fillId="70" borderId="91">
      <alignment horizontal="left" vertical="top" wrapText="1"/>
    </xf>
    <xf numFmtId="0" fontId="89" fillId="11" borderId="37"/>
    <xf numFmtId="0" fontId="100" fillId="71" borderId="10">
      <alignment horizontal="left" vertical="top" wrapText="1"/>
    </xf>
    <xf numFmtId="49" fontId="32" fillId="0" borderId="15"/>
    <xf numFmtId="0" fontId="32" fillId="0" borderId="0">
      <alignment horizontal="center"/>
    </xf>
    <xf numFmtId="0" fontId="97" fillId="0" borderId="10">
      <alignment horizontal="left" vertical="top" wrapText="1"/>
    </xf>
    <xf numFmtId="49" fontId="32" fillId="0" borderId="15"/>
    <xf numFmtId="49" fontId="99" fillId="0" borderId="2">
      <alignment horizontal="center" vertical="center" wrapText="1"/>
    </xf>
    <xf numFmtId="49" fontId="32" fillId="0" borderId="36">
      <alignment horizontal="center"/>
    </xf>
    <xf numFmtId="49" fontId="32" fillId="0" borderId="0"/>
    <xf numFmtId="0" fontId="99" fillId="0" borderId="2">
      <alignment horizontal="center" vertical="center" wrapText="1"/>
    </xf>
    <xf numFmtId="4" fontId="89" fillId="0" borderId="2">
      <alignment horizontal="right" vertical="top" shrinkToFit="1"/>
    </xf>
    <xf numFmtId="49" fontId="32" fillId="0" borderId="36">
      <alignment horizontal="center"/>
    </xf>
    <xf numFmtId="4" fontId="2" fillId="0" borderId="2">
      <alignment horizontal="right" vertical="top" shrinkToFit="1"/>
    </xf>
    <xf numFmtId="49" fontId="100" fillId="70" borderId="91">
      <alignment horizontal="center" vertical="top" shrinkToFit="1"/>
    </xf>
    <xf numFmtId="49" fontId="32" fillId="0" borderId="2">
      <alignment horizontal="center"/>
    </xf>
    <xf numFmtId="49" fontId="32" fillId="0" borderId="20">
      <alignment horizontal="center"/>
    </xf>
    <xf numFmtId="49" fontId="100" fillId="71" borderId="10">
      <alignment horizontal="center" vertical="top" shrinkToFit="1"/>
    </xf>
    <xf numFmtId="49" fontId="32" fillId="0" borderId="28">
      <alignment horizontal="center"/>
    </xf>
    <xf numFmtId="49" fontId="32" fillId="0" borderId="32">
      <alignment horizontal="center" vertical="center" wrapText="1"/>
    </xf>
    <xf numFmtId="49" fontId="32" fillId="0" borderId="17">
      <alignment horizontal="center"/>
    </xf>
    <xf numFmtId="49" fontId="97" fillId="0" borderId="10">
      <alignment horizontal="center" vertical="top" shrinkToFit="1"/>
    </xf>
    <xf numFmtId="4" fontId="32" fillId="0" borderId="2">
      <alignment horizontal="right" shrinkToFit="1"/>
    </xf>
    <xf numFmtId="0" fontId="32" fillId="0" borderId="2">
      <alignment horizontal="center" vertical="center" wrapText="1"/>
    </xf>
    <xf numFmtId="4" fontId="32" fillId="0" borderId="2">
      <alignment horizontal="right"/>
    </xf>
    <xf numFmtId="4" fontId="32" fillId="0" borderId="2">
      <alignment horizontal="right"/>
    </xf>
    <xf numFmtId="49" fontId="99" fillId="0" borderId="2">
      <alignment horizontal="center" vertical="center" wrapText="1"/>
    </xf>
    <xf numFmtId="4" fontId="32" fillId="0" borderId="2">
      <alignment horizontal="right"/>
    </xf>
    <xf numFmtId="49" fontId="32" fillId="0" borderId="32">
      <alignment horizontal="center" vertical="center" wrapText="1"/>
    </xf>
    <xf numFmtId="49" fontId="32" fillId="0" borderId="32">
      <alignment horizontal="center" vertical="center" wrapText="1"/>
    </xf>
    <xf numFmtId="0" fontId="99" fillId="0" borderId="2">
      <alignment horizontal="center" vertical="center"/>
    </xf>
    <xf numFmtId="4" fontId="32" fillId="0" borderId="2">
      <alignment horizontal="right"/>
    </xf>
    <xf numFmtId="4" fontId="32" fillId="0" borderId="2">
      <alignment horizontal="right"/>
    </xf>
    <xf numFmtId="4" fontId="100" fillId="70" borderId="91">
      <alignment horizontal="right" vertical="top" shrinkToFit="1"/>
    </xf>
    <xf numFmtId="0" fontId="32" fillId="12" borderId="0"/>
    <xf numFmtId="4" fontId="32" fillId="0" borderId="17">
      <alignment horizontal="right"/>
    </xf>
    <xf numFmtId="4" fontId="100" fillId="71" borderId="10">
      <alignment horizontal="right" vertical="top" shrinkToFit="1"/>
    </xf>
    <xf numFmtId="0" fontId="39" fillId="0" borderId="0">
      <alignment horizontal="center" wrapText="1"/>
    </xf>
    <xf numFmtId="0" fontId="33" fillId="0" borderId="0">
      <alignment horizontal="center"/>
    </xf>
    <xf numFmtId="4" fontId="97" fillId="0" borderId="10">
      <alignment horizontal="right" vertical="top" shrinkToFit="1"/>
    </xf>
    <xf numFmtId="0" fontId="32" fillId="0" borderId="0">
      <alignment horizontal="center"/>
    </xf>
    <xf numFmtId="0" fontId="99" fillId="0" borderId="2">
      <alignment horizontal="center" vertical="center" wrapText="1"/>
    </xf>
    <xf numFmtId="49" fontId="100" fillId="0" borderId="92">
      <alignment horizontal="center" vertical="center" wrapText="1"/>
    </xf>
    <xf numFmtId="0" fontId="39" fillId="0" borderId="0">
      <alignment horizontal="center" wrapText="1"/>
    </xf>
    <xf numFmtId="0" fontId="100" fillId="70" borderId="93">
      <alignment horizontal="left" vertical="top" wrapText="1"/>
    </xf>
    <xf numFmtId="0" fontId="40" fillId="0" borderId="38"/>
    <xf numFmtId="49" fontId="41" fillId="0" borderId="0">
      <alignment horizontal="right"/>
    </xf>
    <xf numFmtId="0" fontId="100" fillId="71" borderId="94">
      <alignment horizontal="left" vertical="top" wrapText="1"/>
    </xf>
    <xf numFmtId="49" fontId="41" fillId="0" borderId="39">
      <alignment horizontal="right"/>
    </xf>
    <xf numFmtId="0" fontId="32" fillId="0" borderId="0">
      <alignment horizontal="right"/>
    </xf>
    <xf numFmtId="0" fontId="97" fillId="0" borderId="94">
      <alignment horizontal="left" vertical="top" wrapText="1"/>
    </xf>
    <xf numFmtId="0" fontId="32" fillId="0" borderId="39">
      <alignment horizontal="right"/>
    </xf>
    <xf numFmtId="0" fontId="40" fillId="0" borderId="0"/>
    <xf numFmtId="0" fontId="32" fillId="0" borderId="38">
      <alignment horizontal="center"/>
    </xf>
    <xf numFmtId="49" fontId="41" fillId="0" borderId="39">
      <alignment horizontal="right"/>
    </xf>
    <xf numFmtId="0" fontId="32" fillId="0" borderId="39">
      <alignment horizontal="right"/>
    </xf>
    <xf numFmtId="0" fontId="31" fillId="0" borderId="95"/>
    <xf numFmtId="0" fontId="40" fillId="0" borderId="11"/>
    <xf numFmtId="0" fontId="32" fillId="0" borderId="32">
      <alignment horizontal="center"/>
    </xf>
    <xf numFmtId="49" fontId="30" fillId="0" borderId="40">
      <alignment horizontal="center"/>
    </xf>
    <xf numFmtId="49" fontId="32" fillId="0" borderId="44">
      <alignment horizontal="center"/>
    </xf>
    <xf numFmtId="4" fontId="6" fillId="3" borderId="2">
      <alignment horizontal="right" vertical="top" shrinkToFit="1"/>
    </xf>
    <xf numFmtId="171" fontId="32" fillId="0" borderId="41">
      <alignment horizontal="center"/>
    </xf>
    <xf numFmtId="4" fontId="6" fillId="3" borderId="2">
      <alignment horizontal="right" vertical="top" shrinkToFit="1"/>
    </xf>
    <xf numFmtId="0" fontId="32" fillId="0" borderId="42">
      <alignment horizontal="center"/>
    </xf>
    <xf numFmtId="49" fontId="32" fillId="0" borderId="43">
      <alignment horizontal="center"/>
    </xf>
    <xf numFmtId="49" fontId="32" fillId="0" borderId="41">
      <alignment horizontal="center"/>
    </xf>
    <xf numFmtId="4" fontId="32" fillId="0" borderId="8">
      <alignment horizontal="right" shrinkToFit="1"/>
    </xf>
    <xf numFmtId="4" fontId="32" fillId="0" borderId="8">
      <alignment horizontal="right" shrinkToFit="1"/>
    </xf>
    <xf numFmtId="0" fontId="32" fillId="0" borderId="41">
      <alignment horizontal="center"/>
    </xf>
    <xf numFmtId="4" fontId="32" fillId="0" borderId="8">
      <alignment horizontal="right"/>
    </xf>
    <xf numFmtId="4" fontId="32" fillId="0" borderId="8">
      <alignment horizontal="right"/>
    </xf>
    <xf numFmtId="0" fontId="30" fillId="0" borderId="34"/>
    <xf numFmtId="49" fontId="32" fillId="0" borderId="44">
      <alignment horizontal="center"/>
    </xf>
    <xf numFmtId="0" fontId="31" fillId="0" borderId="96"/>
    <xf numFmtId="0" fontId="30" fillId="0" borderId="45"/>
    <xf numFmtId="0" fontId="32" fillId="0" borderId="41">
      <alignment horizontal="left" wrapText="1" indent="2"/>
    </xf>
    <xf numFmtId="0" fontId="32" fillId="0" borderId="41">
      <alignment horizontal="left" wrapText="1" indent="2"/>
    </xf>
    <xf numFmtId="0" fontId="30" fillId="0" borderId="34"/>
    <xf numFmtId="0" fontId="32" fillId="0" borderId="47">
      <alignment horizontal="left" wrapText="1" indent="2"/>
    </xf>
    <xf numFmtId="0" fontId="32" fillId="0" borderId="47">
      <alignment horizontal="left" wrapText="1" indent="2"/>
    </xf>
    <xf numFmtId="0" fontId="32" fillId="0" borderId="0">
      <alignment horizontal="right"/>
    </xf>
    <xf numFmtId="49" fontId="30" fillId="0" borderId="0">
      <alignment horizontal="center"/>
    </xf>
    <xf numFmtId="171" fontId="32" fillId="0" borderId="0">
      <alignment horizontal="center"/>
    </xf>
    <xf numFmtId="49" fontId="32" fillId="0" borderId="0">
      <alignment horizontal="center"/>
    </xf>
    <xf numFmtId="0" fontId="32" fillId="12" borderId="31"/>
    <xf numFmtId="0" fontId="32" fillId="12" borderId="31"/>
    <xf numFmtId="4" fontId="32" fillId="0" borderId="8">
      <alignment horizontal="right"/>
    </xf>
    <xf numFmtId="49" fontId="32" fillId="0" borderId="21">
      <alignment horizontal="center"/>
    </xf>
    <xf numFmtId="4" fontId="32" fillId="0" borderId="48">
      <alignment horizontal="right"/>
    </xf>
    <xf numFmtId="0" fontId="32" fillId="0" borderId="0">
      <alignment horizontal="left" wrapText="1"/>
    </xf>
    <xf numFmtId="0" fontId="32" fillId="0" borderId="11">
      <alignment horizontal="left"/>
    </xf>
    <xf numFmtId="0" fontId="32" fillId="0" borderId="48">
      <alignment horizontal="left" wrapText="1" indent="2"/>
    </xf>
    <xf numFmtId="0" fontId="32" fillId="0" borderId="48">
      <alignment horizontal="left" wrapText="1" indent="2"/>
    </xf>
    <xf numFmtId="0" fontId="32" fillId="0" borderId="97">
      <alignment horizontal="left" wrapText="1"/>
    </xf>
    <xf numFmtId="49" fontId="32" fillId="0" borderId="0">
      <alignment horizontal="center" wrapText="1"/>
    </xf>
    <xf numFmtId="49" fontId="32" fillId="0" borderId="0">
      <alignment horizontal="center" wrapText="1"/>
    </xf>
    <xf numFmtId="0" fontId="32" fillId="0" borderId="0">
      <alignment horizontal="left" wrapText="1"/>
    </xf>
    <xf numFmtId="49" fontId="32" fillId="0" borderId="0">
      <alignment horizontal="center" wrapText="1"/>
    </xf>
    <xf numFmtId="49" fontId="32" fillId="0" borderId="0">
      <alignment horizontal="center" wrapText="1"/>
    </xf>
    <xf numFmtId="0" fontId="32" fillId="0" borderId="98">
      <alignment horizontal="left" wrapText="1" indent="1"/>
    </xf>
    <xf numFmtId="49" fontId="32" fillId="0" borderId="28">
      <alignment horizontal="center" wrapText="1"/>
    </xf>
    <xf numFmtId="49" fontId="32" fillId="0" borderId="28">
      <alignment horizontal="center" wrapText="1"/>
    </xf>
    <xf numFmtId="0" fontId="32" fillId="0" borderId="11">
      <alignment horizontal="left"/>
    </xf>
    <xf numFmtId="49" fontId="32" fillId="0" borderId="28">
      <alignment horizontal="center" wrapText="1"/>
    </xf>
    <xf numFmtId="49" fontId="32" fillId="0" borderId="28">
      <alignment horizontal="center" wrapText="1"/>
    </xf>
    <xf numFmtId="0" fontId="32" fillId="0" borderId="49"/>
    <xf numFmtId="0" fontId="32" fillId="0" borderId="49"/>
    <xf numFmtId="0" fontId="32" fillId="0" borderId="12">
      <alignment horizontal="left" wrapText="1"/>
    </xf>
    <xf numFmtId="0" fontId="32" fillId="0" borderId="49"/>
    <xf numFmtId="0" fontId="32" fillId="0" borderId="49"/>
    <xf numFmtId="0" fontId="33" fillId="0" borderId="99">
      <alignment horizontal="left" wrapText="1"/>
    </xf>
    <xf numFmtId="0" fontId="32" fillId="0" borderId="50">
      <alignment horizontal="center" wrapText="1"/>
    </xf>
    <xf numFmtId="0" fontId="32" fillId="0" borderId="50">
      <alignment horizontal="center" wrapText="1"/>
    </xf>
    <xf numFmtId="0" fontId="32" fillId="0" borderId="37"/>
    <xf numFmtId="0" fontId="32" fillId="0" borderId="50">
      <alignment horizontal="center" wrapText="1"/>
    </xf>
    <xf numFmtId="0" fontId="32" fillId="0" borderId="50">
      <alignment horizontal="center" wrapText="1"/>
    </xf>
    <xf numFmtId="49" fontId="32" fillId="0" borderId="0">
      <alignment horizontal="center" wrapText="1"/>
    </xf>
    <xf numFmtId="0" fontId="30" fillId="0" borderId="31"/>
    <xf numFmtId="0" fontId="30" fillId="0" borderId="31"/>
    <xf numFmtId="0" fontId="33" fillId="0" borderId="47">
      <alignment horizontal="left" wrapText="1"/>
    </xf>
    <xf numFmtId="0" fontId="30" fillId="0" borderId="31"/>
    <xf numFmtId="0" fontId="30" fillId="0" borderId="31"/>
    <xf numFmtId="49" fontId="32" fillId="0" borderId="28">
      <alignment horizontal="center" wrapText="1"/>
    </xf>
    <xf numFmtId="49" fontId="32" fillId="0" borderId="0">
      <alignment horizontal="center"/>
    </xf>
    <xf numFmtId="49" fontId="32" fillId="0" borderId="0">
      <alignment horizontal="center"/>
    </xf>
    <xf numFmtId="49" fontId="32" fillId="0" borderId="0">
      <alignment horizontal="center" wrapText="1"/>
    </xf>
    <xf numFmtId="49" fontId="32" fillId="0" borderId="0">
      <alignment horizontal="center"/>
    </xf>
    <xf numFmtId="49" fontId="32" fillId="0" borderId="0">
      <alignment horizontal="center"/>
    </xf>
    <xf numFmtId="0" fontId="32" fillId="0" borderId="50">
      <alignment horizontal="center" wrapText="1"/>
    </xf>
    <xf numFmtId="49" fontId="32" fillId="0" borderId="36">
      <alignment horizontal="center" wrapText="1"/>
    </xf>
    <xf numFmtId="49" fontId="32" fillId="0" borderId="36">
      <alignment horizontal="center" wrapText="1"/>
    </xf>
    <xf numFmtId="49" fontId="32" fillId="0" borderId="28">
      <alignment horizontal="center" wrapText="1"/>
    </xf>
    <xf numFmtId="49" fontId="32" fillId="0" borderId="36">
      <alignment horizontal="center" wrapText="1"/>
    </xf>
    <xf numFmtId="49" fontId="32" fillId="0" borderId="36">
      <alignment horizontal="center" wrapText="1"/>
    </xf>
    <xf numFmtId="49" fontId="32" fillId="0" borderId="17">
      <alignment horizontal="center" wrapText="1"/>
    </xf>
    <xf numFmtId="49" fontId="32" fillId="0" borderId="51">
      <alignment horizontal="center" wrapText="1"/>
    </xf>
    <xf numFmtId="49" fontId="32" fillId="0" borderId="51">
      <alignment horizontal="center" wrapText="1"/>
    </xf>
    <xf numFmtId="0" fontId="32" fillId="0" borderId="49"/>
    <xf numFmtId="49" fontId="32" fillId="0" borderId="51">
      <alignment horizontal="center" wrapText="1"/>
    </xf>
    <xf numFmtId="49" fontId="32" fillId="0" borderId="51">
      <alignment horizontal="center" wrapText="1"/>
    </xf>
    <xf numFmtId="49" fontId="32" fillId="0" borderId="2">
      <alignment horizontal="center"/>
    </xf>
    <xf numFmtId="49" fontId="32" fillId="0" borderId="11"/>
    <xf numFmtId="49" fontId="32" fillId="0" borderId="11"/>
    <xf numFmtId="0" fontId="32" fillId="0" borderId="50">
      <alignment horizontal="center" wrapText="1"/>
    </xf>
    <xf numFmtId="49" fontId="32" fillId="0" borderId="11"/>
    <xf numFmtId="49" fontId="32" fillId="0" borderId="11"/>
    <xf numFmtId="49" fontId="32" fillId="0" borderId="51">
      <alignment horizontal="center" wrapText="1"/>
    </xf>
    <xf numFmtId="4" fontId="32" fillId="0" borderId="17">
      <alignment horizontal="right"/>
    </xf>
    <xf numFmtId="4" fontId="32" fillId="0" borderId="17">
      <alignment horizontal="right"/>
    </xf>
    <xf numFmtId="0" fontId="30" fillId="0" borderId="31"/>
    <xf numFmtId="4" fontId="32" fillId="0" borderId="17">
      <alignment horizontal="right" shrinkToFit="1"/>
    </xf>
    <xf numFmtId="4" fontId="32" fillId="0" borderId="17">
      <alignment horizontal="right" shrinkToFit="1"/>
    </xf>
    <xf numFmtId="49" fontId="32" fillId="0" borderId="11"/>
    <xf numFmtId="4" fontId="32" fillId="0" borderId="36">
      <alignment horizontal="right"/>
    </xf>
    <xf numFmtId="4" fontId="32" fillId="0" borderId="36">
      <alignment horizontal="right"/>
    </xf>
    <xf numFmtId="49" fontId="32" fillId="0" borderId="36">
      <alignment horizontal="center" wrapText="1"/>
    </xf>
    <xf numFmtId="4" fontId="32" fillId="0" borderId="36">
      <alignment horizontal="right" shrinkToFit="1"/>
    </xf>
    <xf numFmtId="4" fontId="32" fillId="0" borderId="36">
      <alignment horizontal="right" shrinkToFit="1"/>
    </xf>
    <xf numFmtId="4" fontId="32" fillId="0" borderId="36">
      <alignment horizontal="right"/>
    </xf>
    <xf numFmtId="4" fontId="32" fillId="0" borderId="48">
      <alignment horizontal="right"/>
    </xf>
    <xf numFmtId="4" fontId="32" fillId="0" borderId="48">
      <alignment horizontal="right"/>
    </xf>
    <xf numFmtId="49" fontId="32" fillId="0" borderId="51">
      <alignment horizontal="center" wrapText="1"/>
    </xf>
    <xf numFmtId="4" fontId="32" fillId="0" borderId="48">
      <alignment horizontal="right" shrinkToFit="1"/>
    </xf>
    <xf numFmtId="4" fontId="32" fillId="0" borderId="48">
      <alignment horizontal="right" shrinkToFit="1"/>
    </xf>
    <xf numFmtId="49" fontId="33" fillId="0" borderId="0"/>
    <xf numFmtId="49" fontId="32" fillId="0" borderId="8">
      <alignment horizontal="center"/>
    </xf>
    <xf numFmtId="49" fontId="32" fillId="0" borderId="8">
      <alignment horizontal="center"/>
    </xf>
    <xf numFmtId="49" fontId="32" fillId="0" borderId="11"/>
    <xf numFmtId="49" fontId="32" fillId="0" borderId="8">
      <alignment horizontal="center"/>
    </xf>
    <xf numFmtId="49" fontId="32" fillId="0" borderId="8">
      <alignment horizontal="center"/>
    </xf>
    <xf numFmtId="0" fontId="32" fillId="0" borderId="48">
      <alignment horizontal="left" wrapText="1"/>
    </xf>
    <xf numFmtId="4" fontId="32" fillId="0" borderId="52">
      <alignment horizontal="right"/>
    </xf>
    <xf numFmtId="4" fontId="32" fillId="0" borderId="52">
      <alignment horizontal="right"/>
    </xf>
    <xf numFmtId="4" fontId="32" fillId="0" borderId="17">
      <alignment horizontal="right"/>
    </xf>
    <xf numFmtId="4" fontId="32" fillId="0" borderId="52">
      <alignment horizontal="right" shrinkToFit="1"/>
    </xf>
    <xf numFmtId="4" fontId="32" fillId="0" borderId="52">
      <alignment horizontal="right" shrinkToFit="1"/>
    </xf>
    <xf numFmtId="0" fontId="33" fillId="0" borderId="52">
      <alignment horizontal="left" wrapText="1"/>
    </xf>
    <xf numFmtId="0" fontId="32" fillId="0" borderId="18">
      <alignment horizontal="left" wrapText="1"/>
    </xf>
    <xf numFmtId="0" fontId="32" fillId="0" borderId="18">
      <alignment horizontal="left" wrapText="1"/>
    </xf>
    <xf numFmtId="4" fontId="32" fillId="0" borderId="36">
      <alignment horizontal="right"/>
    </xf>
    <xf numFmtId="0" fontId="32" fillId="0" borderId="18">
      <alignment horizontal="left" wrapText="1"/>
    </xf>
    <xf numFmtId="0" fontId="32" fillId="0" borderId="18">
      <alignment horizontal="left" wrapText="1"/>
    </xf>
    <xf numFmtId="0" fontId="32" fillId="0" borderId="11"/>
    <xf numFmtId="0" fontId="33" fillId="0" borderId="41">
      <alignment horizontal="left" wrapText="1"/>
    </xf>
    <xf numFmtId="0" fontId="33" fillId="0" borderId="41">
      <alignment horizontal="left" wrapText="1"/>
    </xf>
    <xf numFmtId="4" fontId="32" fillId="0" borderId="48">
      <alignment horizontal="right"/>
    </xf>
    <xf numFmtId="0" fontId="33" fillId="0" borderId="41">
      <alignment horizontal="left" wrapText="1"/>
    </xf>
    <xf numFmtId="0" fontId="33" fillId="0" borderId="41">
      <alignment horizontal="left" wrapText="1"/>
    </xf>
    <xf numFmtId="0" fontId="30" fillId="0" borderId="11"/>
    <xf numFmtId="0" fontId="32" fillId="0" borderId="11"/>
    <xf numFmtId="0" fontId="32" fillId="0" borderId="11"/>
    <xf numFmtId="49" fontId="32" fillId="0" borderId="8">
      <alignment horizontal="center"/>
    </xf>
    <xf numFmtId="0" fontId="32" fillId="0" borderId="43">
      <alignment horizontal="left" wrapText="1" indent="2"/>
    </xf>
    <xf numFmtId="0" fontId="32" fillId="0" borderId="43">
      <alignment horizontal="left" wrapText="1" indent="2"/>
    </xf>
    <xf numFmtId="49" fontId="32" fillId="0" borderId="8">
      <alignment horizontal="center"/>
    </xf>
    <xf numFmtId="0" fontId="30" fillId="0" borderId="11"/>
    <xf numFmtId="0" fontId="30" fillId="0" borderId="11"/>
    <xf numFmtId="4" fontId="32" fillId="0" borderId="52">
      <alignment horizontal="right"/>
    </xf>
    <xf numFmtId="0" fontId="96" fillId="0" borderId="0" applyNumberFormat="0" applyFill="0" applyBorder="0" applyAlignment="0" applyProtection="0">
      <alignment vertical="top"/>
      <protection locked="0"/>
    </xf>
    <xf numFmtId="0" fontId="102" fillId="0" borderId="0" applyNumberFormat="0" applyFill="0" applyBorder="0" applyAlignment="0" applyProtection="0"/>
    <xf numFmtId="0" fontId="103" fillId="0" borderId="0" applyNumberFormat="0" applyFill="0" applyBorder="0" applyAlignment="0" applyProtection="0"/>
    <xf numFmtId="0" fontId="27" fillId="0" borderId="0"/>
    <xf numFmtId="0" fontId="30" fillId="0" borderId="0">
      <alignment vertical="top" wrapText="1"/>
    </xf>
    <xf numFmtId="0" fontId="25" fillId="0" borderId="0"/>
  </cellStyleXfs>
  <cellXfs count="124">
    <xf numFmtId="0" fontId="0" fillId="0" borderId="0" xfId="0"/>
    <xf numFmtId="0" fontId="9" fillId="0" borderId="1" xfId="0" quotePrefix="1" applyNumberFormat="1" applyFont="1" applyFill="1" applyBorder="1" applyAlignment="1">
      <alignment horizontal="center" vertical="center" shrinkToFit="1"/>
    </xf>
    <xf numFmtId="0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shrinkToFit="1"/>
    </xf>
    <xf numFmtId="10" fontId="7" fillId="0" borderId="1" xfId="0" applyNumberFormat="1" applyFont="1" applyBorder="1" applyAlignment="1">
      <alignment horizontal="center" vertical="center"/>
    </xf>
    <xf numFmtId="0" fontId="9" fillId="0" borderId="1" xfId="0" quotePrefix="1" applyNumberFormat="1" applyFont="1" applyFill="1" applyBorder="1" applyAlignment="1">
      <alignment horizontal="center" vertical="center" wrapText="1" shrinkToFit="1"/>
    </xf>
    <xf numFmtId="0" fontId="9" fillId="2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 applyAlignment="1">
      <alignment horizontal="center" vertical="center" wrapText="1" shrinkToFit="1"/>
    </xf>
    <xf numFmtId="4" fontId="9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165" fontId="7" fillId="0" borderId="1" xfId="9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quotePrefix="1" applyNumberFormat="1" applyFont="1" applyFill="1" applyBorder="1" applyAlignment="1">
      <alignment horizontal="center" vertical="center" shrinkToFit="1"/>
    </xf>
    <xf numFmtId="0" fontId="9" fillId="0" borderId="0" xfId="0" quotePrefix="1" applyNumberFormat="1" applyFont="1" applyFill="1" applyBorder="1" applyAlignment="1">
      <alignment horizontal="center" vertical="center" wrapText="1" shrinkToFit="1"/>
    </xf>
    <xf numFmtId="4" fontId="9" fillId="0" borderId="0" xfId="0" applyNumberFormat="1" applyFont="1" applyFill="1" applyBorder="1" applyAlignment="1">
      <alignment horizontal="center" vertical="center" shrinkToFit="1"/>
    </xf>
    <xf numFmtId="4" fontId="9" fillId="0" borderId="0" xfId="0" applyNumberFormat="1" applyFont="1" applyFill="1" applyBorder="1" applyAlignment="1">
      <alignment horizontal="center" vertical="center" wrapText="1" shrinkToFit="1"/>
    </xf>
    <xf numFmtId="166" fontId="9" fillId="0" borderId="0" xfId="0" applyNumberFormat="1" applyFont="1" applyFill="1" applyBorder="1" applyAlignment="1">
      <alignment horizontal="center" vertical="center" wrapText="1" shrinkToFit="1"/>
    </xf>
    <xf numFmtId="0" fontId="8" fillId="0" borderId="0" xfId="0" applyFont="1" applyFill="1" applyAlignment="1">
      <alignment horizontal="center" vertical="center"/>
    </xf>
    <xf numFmtId="4" fontId="9" fillId="0" borderId="0" xfId="0" applyNumberFormat="1" applyFont="1" applyFill="1" applyAlignment="1">
      <alignment horizontal="center" vertical="center"/>
    </xf>
    <xf numFmtId="0" fontId="7" fillId="0" borderId="0" xfId="0" pivotButton="1" applyFont="1"/>
    <xf numFmtId="0" fontId="7" fillId="0" borderId="0" xfId="0" applyFont="1" applyAlignment="1">
      <alignment horizontal="left"/>
    </xf>
    <xf numFmtId="0" fontId="7" fillId="0" borderId="0" xfId="0" applyFont="1"/>
    <xf numFmtId="4" fontId="12" fillId="6" borderId="4" xfId="0" applyNumberFormat="1" applyFont="1" applyFill="1" applyBorder="1" applyAlignment="1">
      <alignment horizontal="center" vertical="center"/>
    </xf>
    <xf numFmtId="4" fontId="7" fillId="0" borderId="0" xfId="0" applyNumberFormat="1" applyFont="1" applyAlignment="1">
      <alignment horizontal="center" vertical="center"/>
    </xf>
    <xf numFmtId="4" fontId="8" fillId="0" borderId="0" xfId="0" applyNumberFormat="1" applyFont="1" applyFill="1" applyAlignment="1">
      <alignment horizontal="center" vertical="center"/>
    </xf>
    <xf numFmtId="10" fontId="7" fillId="8" borderId="1" xfId="0" applyNumberFormat="1" applyFont="1" applyFill="1" applyBorder="1" applyAlignment="1">
      <alignment horizontal="center" vertical="center" wrapText="1"/>
    </xf>
    <xf numFmtId="10" fontId="15" fillId="9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 shrinkToFit="1"/>
    </xf>
    <xf numFmtId="4" fontId="8" fillId="5" borderId="1" xfId="0" applyNumberFormat="1" applyFont="1" applyFill="1" applyBorder="1" applyAlignment="1">
      <alignment horizontal="center" vertical="center" wrapText="1"/>
    </xf>
    <xf numFmtId="49" fontId="8" fillId="4" borderId="1" xfId="0" applyNumberFormat="1" applyFont="1" applyFill="1" applyBorder="1" applyAlignment="1">
      <alignment horizontal="center" vertical="center" wrapText="1" shrinkToFit="1"/>
    </xf>
    <xf numFmtId="0" fontId="9" fillId="0" borderId="5" xfId="0" quotePrefix="1" applyNumberFormat="1" applyFont="1" applyFill="1" applyBorder="1" applyAlignment="1">
      <alignment horizontal="center" vertical="center" shrinkToFit="1"/>
    </xf>
    <xf numFmtId="0" fontId="9" fillId="0" borderId="5" xfId="0" applyNumberFormat="1" applyFont="1" applyFill="1" applyBorder="1" applyAlignment="1">
      <alignment horizontal="left" vertical="center" wrapText="1"/>
    </xf>
    <xf numFmtId="4" fontId="7" fillId="0" borderId="5" xfId="0" applyNumberFormat="1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9" fillId="0" borderId="6" xfId="0" applyNumberFormat="1" applyFont="1" applyFill="1" applyBorder="1" applyAlignment="1">
      <alignment horizontal="left" vertical="center" wrapText="1"/>
    </xf>
    <xf numFmtId="4" fontId="9" fillId="0" borderId="6" xfId="0" applyNumberFormat="1" applyFont="1" applyFill="1" applyBorder="1" applyAlignment="1">
      <alignment horizontal="center" vertical="center" shrinkToFit="1"/>
    </xf>
    <xf numFmtId="4" fontId="7" fillId="0" borderId="6" xfId="0" applyNumberFormat="1" applyFont="1" applyBorder="1" applyAlignment="1">
      <alignment horizontal="center" vertical="center"/>
    </xf>
    <xf numFmtId="10" fontId="7" fillId="0" borderId="6" xfId="0" applyNumberFormat="1" applyFont="1" applyBorder="1" applyAlignment="1">
      <alignment horizontal="center" vertical="center"/>
    </xf>
    <xf numFmtId="10" fontId="7" fillId="8" borderId="6" xfId="0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 shrinkToFit="1"/>
    </xf>
    <xf numFmtId="10" fontId="7" fillId="0" borderId="5" xfId="0" applyNumberFormat="1" applyFont="1" applyBorder="1" applyAlignment="1">
      <alignment horizontal="center" vertical="center"/>
    </xf>
    <xf numFmtId="10" fontId="7" fillId="7" borderId="5" xfId="0" applyNumberFormat="1" applyFont="1" applyFill="1" applyBorder="1" applyAlignment="1">
      <alignment horizontal="center" vertical="center" wrapText="1"/>
    </xf>
    <xf numFmtId="0" fontId="9" fillId="0" borderId="6" xfId="0" quotePrefix="1" applyNumberFormat="1" applyFont="1" applyFill="1" applyBorder="1" applyAlignment="1">
      <alignment horizontal="center" vertical="center" wrapText="1" shrinkToFit="1"/>
    </xf>
    <xf numFmtId="4" fontId="9" fillId="0" borderId="6" xfId="0" applyNumberFormat="1" applyFont="1" applyFill="1" applyBorder="1" applyAlignment="1">
      <alignment horizontal="center" vertical="center" wrapText="1" shrinkToFit="1"/>
    </xf>
    <xf numFmtId="0" fontId="9" fillId="0" borderId="6" xfId="0" quotePrefix="1" applyNumberFormat="1" applyFont="1" applyFill="1" applyBorder="1" applyAlignment="1">
      <alignment horizontal="center" vertical="center" shrinkToFi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7" fillId="0" borderId="0" xfId="0" applyFont="1"/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 indent="2"/>
    </xf>
    <xf numFmtId="4" fontId="20" fillId="0" borderId="1" xfId="0" applyNumberFormat="1" applyFont="1" applyBorder="1" applyAlignment="1">
      <alignment horizontal="center" vertical="center"/>
    </xf>
    <xf numFmtId="0" fontId="20" fillId="0" borderId="1" xfId="0" applyFont="1" applyBorder="1" applyAlignment="1">
      <alignment vertical="center"/>
    </xf>
    <xf numFmtId="0" fontId="20" fillId="0" borderId="1" xfId="0" applyFont="1" applyBorder="1" applyAlignment="1">
      <alignment horizontal="left" vertical="center"/>
    </xf>
    <xf numFmtId="0" fontId="20" fillId="0" borderId="0" xfId="0" applyFont="1"/>
    <xf numFmtId="165" fontId="20" fillId="0" borderId="1" xfId="9" applyNumberFormat="1" applyFont="1" applyBorder="1" applyAlignment="1">
      <alignment horizontal="center" vertical="center"/>
    </xf>
    <xf numFmtId="0" fontId="9" fillId="2" borderId="0" xfId="0" applyFont="1" applyFill="1" applyAlignment="1">
      <alignment vertical="center" wrapText="1"/>
    </xf>
    <xf numFmtId="4" fontId="9" fillId="2" borderId="0" xfId="0" applyNumberFormat="1" applyFont="1" applyFill="1" applyAlignment="1">
      <alignment horizontal="center" vertical="center" wrapText="1"/>
    </xf>
    <xf numFmtId="0" fontId="21" fillId="2" borderId="0" xfId="0" applyFont="1" applyFill="1" applyAlignment="1">
      <alignment vertical="center" wrapText="1"/>
    </xf>
    <xf numFmtId="0" fontId="22" fillId="2" borderId="1" xfId="0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66" fillId="0" borderId="1" xfId="15" applyFont="1" applyFill="1" applyBorder="1" applyAlignment="1">
      <alignment horizontal="left" vertical="top" wrapText="1"/>
    </xf>
    <xf numFmtId="0" fontId="67" fillId="0" borderId="1" xfId="133" applyNumberFormat="1" applyFont="1" applyBorder="1" applyAlignment="1" applyProtection="1">
      <alignment wrapText="1"/>
    </xf>
    <xf numFmtId="0" fontId="9" fillId="2" borderId="0" xfId="0" applyFont="1" applyFill="1" applyAlignment="1">
      <alignment vertical="center" wrapText="1"/>
    </xf>
    <xf numFmtId="0" fontId="23" fillId="0" borderId="1" xfId="691" applyFont="1" applyFill="1" applyBorder="1" applyAlignment="1">
      <alignment vertical="center" wrapText="1"/>
    </xf>
    <xf numFmtId="49" fontId="23" fillId="0" borderId="1" xfId="691" applyNumberFormat="1" applyFont="1" applyFill="1" applyBorder="1" applyAlignment="1">
      <alignment horizontal="center" vertical="center" wrapText="1"/>
    </xf>
    <xf numFmtId="49" fontId="22" fillId="0" borderId="1" xfId="691" applyNumberFormat="1" applyFont="1" applyFill="1" applyBorder="1" applyAlignment="1">
      <alignment horizontal="center" vertical="center" wrapText="1"/>
    </xf>
    <xf numFmtId="0" fontId="93" fillId="0" borderId="5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vertical="center" wrapText="1"/>
    </xf>
    <xf numFmtId="49" fontId="23" fillId="0" borderId="55" xfId="0" applyNumberFormat="1" applyFont="1" applyFill="1" applyBorder="1" applyAlignment="1">
      <alignment vertical="center" wrapText="1"/>
    </xf>
    <xf numFmtId="4" fontId="93" fillId="0" borderId="5" xfId="0" applyNumberFormat="1" applyFont="1" applyFill="1" applyBorder="1" applyAlignment="1">
      <alignment horizontal="center" vertical="center" wrapText="1"/>
    </xf>
    <xf numFmtId="49" fontId="67" fillId="0" borderId="1" xfId="145" applyNumberFormat="1" applyFont="1" applyBorder="1" applyAlignment="1" applyProtection="1">
      <alignment horizontal="left"/>
    </xf>
    <xf numFmtId="0" fontId="9" fillId="2" borderId="0" xfId="0" applyFont="1" applyFill="1" applyAlignment="1">
      <alignment vertical="center" wrapText="1"/>
    </xf>
    <xf numFmtId="0" fontId="69" fillId="0" borderId="75" xfId="691" applyFont="1" applyFill="1" applyBorder="1" applyAlignment="1">
      <alignment horizontal="center" vertical="center" wrapText="1"/>
    </xf>
    <xf numFmtId="0" fontId="69" fillId="0" borderId="75" xfId="691" applyFont="1" applyFill="1" applyBorder="1" applyAlignment="1">
      <alignment vertical="center" wrapText="1"/>
    </xf>
    <xf numFmtId="0" fontId="23" fillId="0" borderId="1" xfId="691" applyFont="1" applyFill="1" applyBorder="1" applyAlignment="1">
      <alignment horizontal="center" vertical="center" wrapText="1"/>
    </xf>
    <xf numFmtId="0" fontId="22" fillId="0" borderId="1" xfId="691" applyFont="1" applyFill="1" applyBorder="1" applyAlignment="1">
      <alignment vertical="center" wrapText="1"/>
    </xf>
    <xf numFmtId="0" fontId="66" fillId="0" borderId="1" xfId="15" applyFont="1" applyBorder="1" applyAlignment="1">
      <alignment wrapText="1"/>
    </xf>
    <xf numFmtId="49" fontId="94" fillId="0" borderId="1" xfId="145" applyNumberFormat="1" applyFont="1" applyBorder="1" applyAlignment="1" applyProtection="1">
      <alignment horizontal="left"/>
    </xf>
    <xf numFmtId="49" fontId="93" fillId="0" borderId="1" xfId="145" applyNumberFormat="1" applyFont="1" applyBorder="1" applyAlignment="1" applyProtection="1">
      <alignment horizontal="left"/>
    </xf>
    <xf numFmtId="49" fontId="94" fillId="0" borderId="53" xfId="145" applyNumberFormat="1" applyFont="1" applyBorder="1" applyAlignment="1" applyProtection="1">
      <alignment horizontal="left"/>
    </xf>
    <xf numFmtId="49" fontId="94" fillId="0" borderId="54" xfId="145" applyNumberFormat="1" applyFont="1" applyBorder="1" applyAlignment="1" applyProtection="1">
      <alignment horizontal="left"/>
    </xf>
    <xf numFmtId="4" fontId="94" fillId="2" borderId="1" xfId="0" applyNumberFormat="1" applyFont="1" applyFill="1" applyBorder="1" applyAlignment="1">
      <alignment horizontal="center" vertical="center" wrapText="1"/>
    </xf>
    <xf numFmtId="4" fontId="93" fillId="2" borderId="1" xfId="0" applyNumberFormat="1" applyFont="1" applyFill="1" applyBorder="1" applyAlignment="1">
      <alignment horizontal="center" vertical="center" wrapText="1"/>
    </xf>
    <xf numFmtId="4" fontId="94" fillId="2" borderId="5" xfId="0" applyNumberFormat="1" applyFont="1" applyFill="1" applyBorder="1" applyAlignment="1">
      <alignment horizontal="center" vertical="center" wrapText="1"/>
    </xf>
    <xf numFmtId="4" fontId="93" fillId="2" borderId="5" xfId="0" applyNumberFormat="1" applyFont="1" applyFill="1" applyBorder="1" applyAlignment="1">
      <alignment horizontal="center" vertical="center" wrapText="1"/>
    </xf>
    <xf numFmtId="4" fontId="93" fillId="0" borderId="17" xfId="691" applyNumberFormat="1" applyFont="1" applyFill="1" applyBorder="1" applyAlignment="1">
      <alignment horizontal="center" vertical="center" wrapText="1"/>
    </xf>
    <xf numFmtId="0" fontId="94" fillId="0" borderId="1" xfId="133" applyNumberFormat="1" applyFont="1" applyBorder="1" applyAlignment="1" applyProtection="1">
      <alignment horizontal="left" wrapText="1"/>
    </xf>
    <xf numFmtId="4" fontId="94" fillId="2" borderId="1" xfId="0" applyNumberFormat="1" applyFont="1" applyFill="1" applyBorder="1" applyAlignment="1">
      <alignment horizontal="left" vertical="center" wrapText="1"/>
    </xf>
    <xf numFmtId="0" fontId="93" fillId="0" borderId="1" xfId="133" applyNumberFormat="1" applyFont="1" applyBorder="1" applyAlignment="1" applyProtection="1">
      <alignment horizontal="left" wrapText="1"/>
    </xf>
    <xf numFmtId="0" fontId="93" fillId="0" borderId="7" xfId="15" applyFont="1" applyFill="1" applyBorder="1" applyAlignment="1">
      <alignment horizontal="left" wrapText="1"/>
    </xf>
    <xf numFmtId="0" fontId="94" fillId="0" borderId="5" xfId="133" applyNumberFormat="1" applyFont="1" applyBorder="1" applyAlignment="1" applyProtection="1">
      <alignment horizontal="left" wrapText="1"/>
    </xf>
    <xf numFmtId="0" fontId="93" fillId="0" borderId="5" xfId="133" applyNumberFormat="1" applyFont="1" applyBorder="1" applyAlignment="1" applyProtection="1">
      <alignment horizontal="left" wrapText="1"/>
    </xf>
    <xf numFmtId="0" fontId="94" fillId="2" borderId="0" xfId="0" applyFont="1" applyFill="1" applyAlignment="1">
      <alignment horizontal="left" vertical="center" wrapText="1"/>
    </xf>
    <xf numFmtId="4" fontId="94" fillId="2" borderId="0" xfId="0" applyNumberFormat="1" applyFont="1" applyFill="1" applyAlignment="1">
      <alignment horizontal="left" vertical="center" wrapText="1"/>
    </xf>
    <xf numFmtId="4" fontId="69" fillId="0" borderId="77" xfId="15" applyNumberFormat="1" applyFont="1" applyFill="1" applyBorder="1" applyAlignment="1">
      <alignment horizontal="center" vertical="center" shrinkToFit="1"/>
    </xf>
    <xf numFmtId="4" fontId="66" fillId="2" borderId="1" xfId="0" applyNumberFormat="1" applyFont="1" applyFill="1" applyBorder="1" applyAlignment="1">
      <alignment horizontal="center" vertical="center" wrapText="1"/>
    </xf>
    <xf numFmtId="4" fontId="67" fillId="2" borderId="1" xfId="0" applyNumberFormat="1" applyFont="1" applyFill="1" applyBorder="1" applyAlignment="1">
      <alignment horizontal="center" vertical="center" wrapText="1"/>
    </xf>
    <xf numFmtId="4" fontId="93" fillId="0" borderId="77" xfId="0" applyNumberFormat="1" applyFont="1" applyFill="1" applyBorder="1" applyAlignment="1">
      <alignment horizontal="center" vertical="center" wrapText="1"/>
    </xf>
    <xf numFmtId="4" fontId="94" fillId="0" borderId="1" xfId="0" applyNumberFormat="1" applyFont="1" applyFill="1" applyBorder="1" applyAlignment="1">
      <alignment horizontal="center" vertical="center" wrapText="1"/>
    </xf>
    <xf numFmtId="4" fontId="94" fillId="0" borderId="77" xfId="0" applyNumberFormat="1" applyFont="1" applyFill="1" applyBorder="1" applyAlignment="1">
      <alignment horizontal="center" vertical="center" wrapText="1"/>
    </xf>
    <xf numFmtId="0" fontId="106" fillId="0" borderId="1" xfId="0" applyFont="1" applyFill="1" applyBorder="1" applyAlignment="1">
      <alignment horizontal="left" vertical="center" wrapText="1"/>
    </xf>
    <xf numFmtId="0" fontId="107" fillId="0" borderId="1" xfId="0" applyFont="1" applyFill="1" applyBorder="1" applyAlignment="1">
      <alignment horizontal="justify" vertical="top" wrapText="1"/>
    </xf>
    <xf numFmtId="0" fontId="107" fillId="0" borderId="1" xfId="0" applyFont="1" applyFill="1" applyBorder="1" applyAlignment="1">
      <alignment horizontal="left" vertical="center" wrapText="1"/>
    </xf>
    <xf numFmtId="0" fontId="104" fillId="0" borderId="1" xfId="0" applyFont="1" applyFill="1" applyBorder="1" applyAlignment="1">
      <alignment horizontal="left" vertical="center" wrapText="1"/>
    </xf>
    <xf numFmtId="0" fontId="105" fillId="0" borderId="1" xfId="0" applyFont="1" applyFill="1" applyBorder="1" applyAlignment="1">
      <alignment horizontal="left" vertical="center" wrapText="1"/>
    </xf>
    <xf numFmtId="0" fontId="107" fillId="0" borderId="0" xfId="0" applyFont="1" applyFill="1" applyAlignment="1">
      <alignment horizontal="justify" vertical="top" wrapText="1"/>
    </xf>
    <xf numFmtId="0" fontId="107" fillId="0" borderId="1" xfId="0" applyFont="1" applyFill="1" applyBorder="1" applyAlignment="1">
      <alignment vertical="center"/>
    </xf>
    <xf numFmtId="0" fontId="104" fillId="0" borderId="1" xfId="0" applyFont="1" applyFill="1" applyBorder="1" applyAlignment="1">
      <alignment horizontal="justify" vertical="top" wrapText="1"/>
    </xf>
    <xf numFmtId="0" fontId="93" fillId="0" borderId="17" xfId="691" applyFont="1" applyFill="1" applyBorder="1" applyAlignment="1">
      <alignment horizontal="left" vertical="center" wrapText="1"/>
    </xf>
    <xf numFmtId="0" fontId="23" fillId="2" borderId="0" xfId="0" applyFont="1" applyFill="1" applyAlignment="1">
      <alignment horizontal="center" vertical="center" wrapText="1"/>
    </xf>
    <xf numFmtId="4" fontId="22" fillId="2" borderId="0" xfId="0" applyNumberFormat="1" applyFont="1" applyFill="1" applyAlignment="1">
      <alignment horizontal="right" vertical="top" wrapText="1"/>
    </xf>
    <xf numFmtId="0" fontId="34" fillId="0" borderId="0" xfId="691" applyFont="1" applyFill="1" applyAlignment="1">
      <alignment vertical="top" wrapText="1"/>
    </xf>
    <xf numFmtId="0" fontId="34" fillId="0" borderId="0" xfId="691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19" fillId="0" borderId="3" xfId="0" applyFont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 shrinkToFit="1"/>
    </xf>
    <xf numFmtId="0" fontId="20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left" vertical="center" indent="1"/>
    </xf>
  </cellXfs>
  <cellStyles count="2828">
    <cellStyle name="20% - Accent1" xfId="1189"/>
    <cellStyle name="20% - Accent1 2" xfId="1190"/>
    <cellStyle name="20% - Accent1 2 2" xfId="1191"/>
    <cellStyle name="20% - Accent1 2 2 2" xfId="1192"/>
    <cellStyle name="20% - Accent1 2 3" xfId="1193"/>
    <cellStyle name="20% - Accent1 3" xfId="1194"/>
    <cellStyle name="20% - Accent1 3 2" xfId="1195"/>
    <cellStyle name="20% - Accent1 4" xfId="1196"/>
    <cellStyle name="20% - Accent2" xfId="1197"/>
    <cellStyle name="20% - Accent2 2" xfId="1198"/>
    <cellStyle name="20% - Accent2 2 2" xfId="1199"/>
    <cellStyle name="20% - Accent2 2 2 2" xfId="1200"/>
    <cellStyle name="20% - Accent2 2 3" xfId="1201"/>
    <cellStyle name="20% - Accent2 3" xfId="1202"/>
    <cellStyle name="20% - Accent2 3 2" xfId="1203"/>
    <cellStyle name="20% - Accent2 4" xfId="1204"/>
    <cellStyle name="20% - Accent3" xfId="1205"/>
    <cellStyle name="20% - Accent3 2" xfId="1206"/>
    <cellStyle name="20% - Accent3 2 2" xfId="1207"/>
    <cellStyle name="20% - Accent3 2 2 2" xfId="1208"/>
    <cellStyle name="20% - Accent3 2 3" xfId="1209"/>
    <cellStyle name="20% - Accent3 3" xfId="1210"/>
    <cellStyle name="20% - Accent3 3 2" xfId="1211"/>
    <cellStyle name="20% - Accent3 4" xfId="1212"/>
    <cellStyle name="20% - Accent4" xfId="1213"/>
    <cellStyle name="20% - Accent4 2" xfId="1214"/>
    <cellStyle name="20% - Accent4 2 2" xfId="1215"/>
    <cellStyle name="20% - Accent4 2 2 2" xfId="1216"/>
    <cellStyle name="20% - Accent4 2 3" xfId="1217"/>
    <cellStyle name="20% - Accent4 3" xfId="1218"/>
    <cellStyle name="20% - Accent4 3 2" xfId="1219"/>
    <cellStyle name="20% - Accent4 4" xfId="1220"/>
    <cellStyle name="20% - Accent5" xfId="1221"/>
    <cellStyle name="20% - Accent5 2" xfId="1222"/>
    <cellStyle name="20% - Accent5 2 2" xfId="1223"/>
    <cellStyle name="20% - Accent5 2 2 2" xfId="1224"/>
    <cellStyle name="20% - Accent5 2 3" xfId="1225"/>
    <cellStyle name="20% - Accent5 3" xfId="1226"/>
    <cellStyle name="20% - Accent5 3 2" xfId="1227"/>
    <cellStyle name="20% - Accent5 4" xfId="1228"/>
    <cellStyle name="20% - Accent6" xfId="1229"/>
    <cellStyle name="20% - Accent6 2" xfId="1230"/>
    <cellStyle name="20% - Accent6 2 2" xfId="1231"/>
    <cellStyle name="20% - Accent6 2 2 2" xfId="1232"/>
    <cellStyle name="20% - Accent6 2 3" xfId="1233"/>
    <cellStyle name="20% - Accent6 3" xfId="1234"/>
    <cellStyle name="20% - Accent6 3 2" xfId="1235"/>
    <cellStyle name="20% - Accent6 4" xfId="1236"/>
    <cellStyle name="20% - Акцент1 2" xfId="1237"/>
    <cellStyle name="20% - Акцент1 2 2" xfId="1238"/>
    <cellStyle name="20% - Акцент1 2 2 2" xfId="1239"/>
    <cellStyle name="20% - Акцент1 2 2 2 2" xfId="1240"/>
    <cellStyle name="20% - Акцент1 2 2 3" xfId="1241"/>
    <cellStyle name="20% - Акцент1 2 3" xfId="1242"/>
    <cellStyle name="20% - Акцент1 2 3 2" xfId="1243"/>
    <cellStyle name="20% - Акцент1 2 4" xfId="1244"/>
    <cellStyle name="20% - Акцент2 2" xfId="1245"/>
    <cellStyle name="20% - Акцент2 2 2" xfId="1246"/>
    <cellStyle name="20% - Акцент2 2 2 2" xfId="1247"/>
    <cellStyle name="20% - Акцент2 2 2 2 2" xfId="1248"/>
    <cellStyle name="20% - Акцент2 2 2 3" xfId="1249"/>
    <cellStyle name="20% - Акцент2 2 3" xfId="1250"/>
    <cellStyle name="20% - Акцент2 2 3 2" xfId="1251"/>
    <cellStyle name="20% - Акцент2 2 4" xfId="1252"/>
    <cellStyle name="20% - Акцент3 2" xfId="1253"/>
    <cellStyle name="20% - Акцент3 2 2" xfId="1254"/>
    <cellStyle name="20% - Акцент3 2 2 2" xfId="1255"/>
    <cellStyle name="20% - Акцент3 2 2 2 2" xfId="1256"/>
    <cellStyle name="20% - Акцент3 2 2 3" xfId="1257"/>
    <cellStyle name="20% - Акцент3 2 3" xfId="1258"/>
    <cellStyle name="20% - Акцент3 2 3 2" xfId="1259"/>
    <cellStyle name="20% - Акцент3 2 4" xfId="1260"/>
    <cellStyle name="20% - Акцент4 2" xfId="1261"/>
    <cellStyle name="20% - Акцент4 2 2" xfId="1262"/>
    <cellStyle name="20% - Акцент4 2 2 2" xfId="1263"/>
    <cellStyle name="20% - Акцент4 2 2 2 2" xfId="1264"/>
    <cellStyle name="20% - Акцент4 2 2 3" xfId="1265"/>
    <cellStyle name="20% - Акцент4 2 3" xfId="1266"/>
    <cellStyle name="20% - Акцент4 2 3 2" xfId="1267"/>
    <cellStyle name="20% - Акцент4 2 4" xfId="1268"/>
    <cellStyle name="20% - Акцент5 2" xfId="1269"/>
    <cellStyle name="20% - Акцент5 2 2" xfId="1270"/>
    <cellStyle name="20% - Акцент5 2 2 2" xfId="1271"/>
    <cellStyle name="20% - Акцент5 2 2 2 2" xfId="1272"/>
    <cellStyle name="20% - Акцент5 2 2 3" xfId="1273"/>
    <cellStyle name="20% - Акцент5 2 3" xfId="1274"/>
    <cellStyle name="20% - Акцент5 2 3 2" xfId="1275"/>
    <cellStyle name="20% - Акцент5 2 4" xfId="1276"/>
    <cellStyle name="20% - Акцент6 2" xfId="1277"/>
    <cellStyle name="20% - Акцент6 2 2" xfId="1278"/>
    <cellStyle name="20% - Акцент6 2 2 2" xfId="1279"/>
    <cellStyle name="20% - Акцент6 2 2 2 2" xfId="1280"/>
    <cellStyle name="20% - Акцент6 2 2 3" xfId="1281"/>
    <cellStyle name="20% - Акцент6 2 3" xfId="1282"/>
    <cellStyle name="20% - Акцент6 2 3 2" xfId="1283"/>
    <cellStyle name="20% - Акцент6 2 4" xfId="1284"/>
    <cellStyle name="40% - Accent1" xfId="1285"/>
    <cellStyle name="40% - Accent1 2" xfId="1286"/>
    <cellStyle name="40% - Accent1 2 2" xfId="1287"/>
    <cellStyle name="40% - Accent1 2 2 2" xfId="1288"/>
    <cellStyle name="40% - Accent1 2 3" xfId="1289"/>
    <cellStyle name="40% - Accent1 3" xfId="1290"/>
    <cellStyle name="40% - Accent1 3 2" xfId="1291"/>
    <cellStyle name="40% - Accent1 4" xfId="1292"/>
    <cellStyle name="40% - Accent2" xfId="1293"/>
    <cellStyle name="40% - Accent2 2" xfId="1294"/>
    <cellStyle name="40% - Accent2 2 2" xfId="1295"/>
    <cellStyle name="40% - Accent2 2 2 2" xfId="1296"/>
    <cellStyle name="40% - Accent2 2 3" xfId="1297"/>
    <cellStyle name="40% - Accent2 3" xfId="1298"/>
    <cellStyle name="40% - Accent2 3 2" xfId="1299"/>
    <cellStyle name="40% - Accent2 4" xfId="1300"/>
    <cellStyle name="40% - Accent3" xfId="1301"/>
    <cellStyle name="40% - Accent3 2" xfId="1302"/>
    <cellStyle name="40% - Accent3 2 2" xfId="1303"/>
    <cellStyle name="40% - Accent3 2 2 2" xfId="1304"/>
    <cellStyle name="40% - Accent3 2 3" xfId="1305"/>
    <cellStyle name="40% - Accent3 3" xfId="1306"/>
    <cellStyle name="40% - Accent3 3 2" xfId="1307"/>
    <cellStyle name="40% - Accent3 4" xfId="1308"/>
    <cellStyle name="40% - Accent4" xfId="1309"/>
    <cellStyle name="40% - Accent4 2" xfId="1310"/>
    <cellStyle name="40% - Accent4 2 2" xfId="1311"/>
    <cellStyle name="40% - Accent4 2 2 2" xfId="1312"/>
    <cellStyle name="40% - Accent4 2 3" xfId="1313"/>
    <cellStyle name="40% - Accent4 3" xfId="1314"/>
    <cellStyle name="40% - Accent4 3 2" xfId="1315"/>
    <cellStyle name="40% - Accent4 4" xfId="1316"/>
    <cellStyle name="40% - Accent5" xfId="1317"/>
    <cellStyle name="40% - Accent5 2" xfId="1318"/>
    <cellStyle name="40% - Accent5 2 2" xfId="1319"/>
    <cellStyle name="40% - Accent5 2 2 2" xfId="1320"/>
    <cellStyle name="40% - Accent5 2 3" xfId="1321"/>
    <cellStyle name="40% - Accent5 3" xfId="1322"/>
    <cellStyle name="40% - Accent5 3 2" xfId="1323"/>
    <cellStyle name="40% - Accent5 4" xfId="1324"/>
    <cellStyle name="40% - Accent6" xfId="1325"/>
    <cellStyle name="40% - Accent6 2" xfId="1326"/>
    <cellStyle name="40% - Accent6 2 2" xfId="1327"/>
    <cellStyle name="40% - Accent6 2 2 2" xfId="1328"/>
    <cellStyle name="40% - Accent6 2 3" xfId="1329"/>
    <cellStyle name="40% - Accent6 3" xfId="1330"/>
    <cellStyle name="40% - Accent6 3 2" xfId="1331"/>
    <cellStyle name="40% - Accent6 4" xfId="1332"/>
    <cellStyle name="40% - Акцент1 2" xfId="1333"/>
    <cellStyle name="40% - Акцент1 2 2" xfId="1334"/>
    <cellStyle name="40% - Акцент1 2 2 2" xfId="1335"/>
    <cellStyle name="40% - Акцент1 2 2 2 2" xfId="1336"/>
    <cellStyle name="40% - Акцент1 2 2 3" xfId="1337"/>
    <cellStyle name="40% - Акцент1 2 3" xfId="1338"/>
    <cellStyle name="40% - Акцент1 2 3 2" xfId="1339"/>
    <cellStyle name="40% - Акцент1 2 4" xfId="1340"/>
    <cellStyle name="40% - Акцент2 2" xfId="1341"/>
    <cellStyle name="40% - Акцент2 2 2" xfId="1342"/>
    <cellStyle name="40% - Акцент2 2 2 2" xfId="1343"/>
    <cellStyle name="40% - Акцент2 2 2 2 2" xfId="1344"/>
    <cellStyle name="40% - Акцент2 2 2 3" xfId="1345"/>
    <cellStyle name="40% - Акцент2 2 3" xfId="1346"/>
    <cellStyle name="40% - Акцент2 2 3 2" xfId="1347"/>
    <cellStyle name="40% - Акцент2 2 4" xfId="1348"/>
    <cellStyle name="40% - Акцент3 2" xfId="1349"/>
    <cellStyle name="40% - Акцент3 2 2" xfId="1350"/>
    <cellStyle name="40% - Акцент3 2 2 2" xfId="1351"/>
    <cellStyle name="40% - Акцент3 2 2 2 2" xfId="1352"/>
    <cellStyle name="40% - Акцент3 2 2 3" xfId="1353"/>
    <cellStyle name="40% - Акцент3 2 3" xfId="1354"/>
    <cellStyle name="40% - Акцент3 2 3 2" xfId="1355"/>
    <cellStyle name="40% - Акцент3 2 4" xfId="1356"/>
    <cellStyle name="40% - Акцент4 2" xfId="1357"/>
    <cellStyle name="40% - Акцент4 2 2" xfId="1358"/>
    <cellStyle name="40% - Акцент4 2 2 2" xfId="1359"/>
    <cellStyle name="40% - Акцент4 2 2 2 2" xfId="1360"/>
    <cellStyle name="40% - Акцент4 2 2 3" xfId="1361"/>
    <cellStyle name="40% - Акцент4 2 3" xfId="1362"/>
    <cellStyle name="40% - Акцент4 2 3 2" xfId="1363"/>
    <cellStyle name="40% - Акцент4 2 4" xfId="1364"/>
    <cellStyle name="40% - Акцент5 2" xfId="1365"/>
    <cellStyle name="40% - Акцент5 2 2" xfId="1366"/>
    <cellStyle name="40% - Акцент5 2 2 2" xfId="1367"/>
    <cellStyle name="40% - Акцент5 2 2 2 2" xfId="1368"/>
    <cellStyle name="40% - Акцент5 2 2 3" xfId="1369"/>
    <cellStyle name="40% - Акцент5 2 3" xfId="1370"/>
    <cellStyle name="40% - Акцент5 2 3 2" xfId="1371"/>
    <cellStyle name="40% - Акцент5 2 4" xfId="1372"/>
    <cellStyle name="40% - Акцент6 2" xfId="1373"/>
    <cellStyle name="40% - Акцент6 2 2" xfId="1374"/>
    <cellStyle name="40% - Акцент6 2 2 2" xfId="1375"/>
    <cellStyle name="40% - Акцент6 2 2 2 2" xfId="1376"/>
    <cellStyle name="40% - Акцент6 2 2 3" xfId="1377"/>
    <cellStyle name="40% - Акцент6 2 3" xfId="1378"/>
    <cellStyle name="40% - Акцент6 2 3 2" xfId="1379"/>
    <cellStyle name="40% - Акцент6 2 4" xfId="1380"/>
    <cellStyle name="60% - Accent1" xfId="1381"/>
    <cellStyle name="60% - Accent2" xfId="1382"/>
    <cellStyle name="60% - Accent3" xfId="1383"/>
    <cellStyle name="60% - Accent4" xfId="1384"/>
    <cellStyle name="60% - Accent5" xfId="1385"/>
    <cellStyle name="60% - Accent6" xfId="1386"/>
    <cellStyle name="Accent1" xfId="1387"/>
    <cellStyle name="Accent2" xfId="1388"/>
    <cellStyle name="Accent3" xfId="1389"/>
    <cellStyle name="Accent4" xfId="1390"/>
    <cellStyle name="Accent5" xfId="1391"/>
    <cellStyle name="Accent6" xfId="1392"/>
    <cellStyle name="Bad" xfId="1393"/>
    <cellStyle name="br" xfId="16"/>
    <cellStyle name="Calculation" xfId="1394"/>
    <cellStyle name="Check Cell" xfId="1395"/>
    <cellStyle name="col" xfId="17"/>
    <cellStyle name="ex73" xfId="18"/>
    <cellStyle name="Explanatory Text" xfId="1396"/>
    <cellStyle name="Good" xfId="1397"/>
    <cellStyle name="Heading 1" xfId="1398"/>
    <cellStyle name="Heading 2" xfId="1399"/>
    <cellStyle name="Heading 3" xfId="1400"/>
    <cellStyle name="Heading 4" xfId="1401"/>
    <cellStyle name="Input" xfId="1402"/>
    <cellStyle name="Linked Cell" xfId="1403"/>
    <cellStyle name="Neutral" xfId="1404"/>
    <cellStyle name="Note" xfId="1405"/>
    <cellStyle name="Output" xfId="1406"/>
    <cellStyle name="st10" xfId="19"/>
    <cellStyle name="st11" xfId="20"/>
    <cellStyle name="st12" xfId="21"/>
    <cellStyle name="st13" xfId="22"/>
    <cellStyle name="st14" xfId="23"/>
    <cellStyle name="st15" xfId="24"/>
    <cellStyle name="st31" xfId="1493"/>
    <cellStyle name="st32" xfId="1494"/>
    <cellStyle name="st33" xfId="1495"/>
    <cellStyle name="st39" xfId="2087"/>
    <cellStyle name="style0" xfId="25"/>
    <cellStyle name="style0 2" xfId="26"/>
    <cellStyle name="style0 2 2" xfId="2088"/>
    <cellStyle name="style0 3" xfId="259"/>
    <cellStyle name="style0 3 2" xfId="692"/>
    <cellStyle name="style0 3 2 2" xfId="1496"/>
    <cellStyle name="style0 3 2 3" xfId="2089"/>
    <cellStyle name="style0 3 3" xfId="857"/>
    <cellStyle name="style0 3 3 2" xfId="1407"/>
    <cellStyle name="style0 3 4" xfId="1497"/>
    <cellStyle name="style0 4" xfId="687"/>
    <cellStyle name="style0 4 2" xfId="1498"/>
    <cellStyle name="style0 4 3" xfId="1768"/>
    <cellStyle name="style0 4 4" xfId="858"/>
    <cellStyle name="style0 4 4 2" xfId="2090"/>
    <cellStyle name="style0 5" xfId="2091"/>
    <cellStyle name="td" xfId="27"/>
    <cellStyle name="td 2" xfId="28"/>
    <cellStyle name="td 2 2" xfId="2092"/>
    <cellStyle name="td 3" xfId="260"/>
    <cellStyle name="td 3 2" xfId="693"/>
    <cellStyle name="td 3 2 2" xfId="1499"/>
    <cellStyle name="td 3 2 3" xfId="2093"/>
    <cellStyle name="td 3 3" xfId="859"/>
    <cellStyle name="td 3 3 2" xfId="1408"/>
    <cellStyle name="td 3 4" xfId="1500"/>
    <cellStyle name="td 4" xfId="688"/>
    <cellStyle name="td 4 2" xfId="1501"/>
    <cellStyle name="td 4 3" xfId="1769"/>
    <cellStyle name="td 4 4" xfId="860"/>
    <cellStyle name="td 4 4 2" xfId="2094"/>
    <cellStyle name="td 5" xfId="2095"/>
    <cellStyle name="Title" xfId="1409"/>
    <cellStyle name="Total" xfId="1410"/>
    <cellStyle name="tr" xfId="29"/>
    <cellStyle name="Warning Text" xfId="1411"/>
    <cellStyle name="xl100" xfId="30"/>
    <cellStyle name="xl100 2" xfId="261"/>
    <cellStyle name="xl100 2 2" xfId="694"/>
    <cellStyle name="xl100 2 2 2" xfId="2096"/>
    <cellStyle name="xl100 2 3" xfId="861"/>
    <cellStyle name="xl100 2 4" xfId="1502"/>
    <cellStyle name="xl100 3" xfId="262"/>
    <cellStyle name="xl100 3 2" xfId="2098"/>
    <cellStyle name="xl100 3 3" xfId="2097"/>
    <cellStyle name="xl100 4" xfId="606"/>
    <cellStyle name="xl100 4 2" xfId="1770"/>
    <cellStyle name="xl100 4 3" xfId="862"/>
    <cellStyle name="xl100 5" xfId="2099"/>
    <cellStyle name="xl100 6" xfId="2100"/>
    <cellStyle name="xl101" xfId="31"/>
    <cellStyle name="xl101 2" xfId="263"/>
    <cellStyle name="xl101 2 2" xfId="695"/>
    <cellStyle name="xl101 2 2 2" xfId="2101"/>
    <cellStyle name="xl101 2 3" xfId="863"/>
    <cellStyle name="xl101 2 4" xfId="1503"/>
    <cellStyle name="xl101 3" xfId="264"/>
    <cellStyle name="xl101 3 2" xfId="2103"/>
    <cellStyle name="xl101 3 3" xfId="2102"/>
    <cellStyle name="xl101 4" xfId="612"/>
    <cellStyle name="xl101 4 2" xfId="1771"/>
    <cellStyle name="xl101 4 3" xfId="864"/>
    <cellStyle name="xl101 5" xfId="1978"/>
    <cellStyle name="xl101 5 2" xfId="2104"/>
    <cellStyle name="xl101 6" xfId="2105"/>
    <cellStyle name="xl101 6 2" xfId="2106"/>
    <cellStyle name="xl102" xfId="32"/>
    <cellStyle name="xl102 2" xfId="265"/>
    <cellStyle name="xl102 2 2" xfId="696"/>
    <cellStyle name="xl102 2 2 2" xfId="2107"/>
    <cellStyle name="xl102 2 3" xfId="865"/>
    <cellStyle name="xl102 2 4" xfId="1504"/>
    <cellStyle name="xl102 3" xfId="266"/>
    <cellStyle name="xl102 3 2" xfId="2109"/>
    <cellStyle name="xl102 3 3" xfId="2108"/>
    <cellStyle name="xl102 4" xfId="608"/>
    <cellStyle name="xl102 4 2" xfId="1772"/>
    <cellStyle name="xl102 4 3" xfId="866"/>
    <cellStyle name="xl102 5" xfId="1988"/>
    <cellStyle name="xl102 5 2" xfId="2110"/>
    <cellStyle name="xl102 6" xfId="2111"/>
    <cellStyle name="xl102 6 2" xfId="2112"/>
    <cellStyle name="xl103" xfId="33"/>
    <cellStyle name="xl103 2" xfId="267"/>
    <cellStyle name="xl103 2 2" xfId="697"/>
    <cellStyle name="xl103 2 2 2" xfId="2113"/>
    <cellStyle name="xl103 2 3" xfId="867"/>
    <cellStyle name="xl103 2 4" xfId="1505"/>
    <cellStyle name="xl103 3" xfId="268"/>
    <cellStyle name="xl103 3 2" xfId="2115"/>
    <cellStyle name="xl103 3 3" xfId="2114"/>
    <cellStyle name="xl103 4" xfId="616"/>
    <cellStyle name="xl103 4 2" xfId="1773"/>
    <cellStyle name="xl103 4 3" xfId="868"/>
    <cellStyle name="xl103 5" xfId="1990"/>
    <cellStyle name="xl103 5 2" xfId="2116"/>
    <cellStyle name="xl103 6" xfId="2117"/>
    <cellStyle name="xl103 6 2" xfId="2118"/>
    <cellStyle name="xl104" xfId="34"/>
    <cellStyle name="xl104 2" xfId="269"/>
    <cellStyle name="xl104 2 2" xfId="698"/>
    <cellStyle name="xl104 2 2 2" xfId="2119"/>
    <cellStyle name="xl104 2 3" xfId="869"/>
    <cellStyle name="xl104 2 4" xfId="1506"/>
    <cellStyle name="xl104 3" xfId="270"/>
    <cellStyle name="xl104 3 2" xfId="2121"/>
    <cellStyle name="xl104 3 3" xfId="2120"/>
    <cellStyle name="xl104 4" xfId="619"/>
    <cellStyle name="xl104 4 2" xfId="1774"/>
    <cellStyle name="xl104 4 3" xfId="870"/>
    <cellStyle name="xl104 5" xfId="1995"/>
    <cellStyle name="xl104 5 2" xfId="2122"/>
    <cellStyle name="xl104 6" xfId="2123"/>
    <cellStyle name="xl105" xfId="35"/>
    <cellStyle name="xl105 2" xfId="271"/>
    <cellStyle name="xl105 2 2" xfId="699"/>
    <cellStyle name="xl105 2 2 2" xfId="2124"/>
    <cellStyle name="xl105 2 3" xfId="871"/>
    <cellStyle name="xl105 2 4" xfId="1507"/>
    <cellStyle name="xl105 3" xfId="272"/>
    <cellStyle name="xl105 3 2" xfId="2126"/>
    <cellStyle name="xl105 3 3" xfId="2125"/>
    <cellStyle name="xl105 4" xfId="604"/>
    <cellStyle name="xl105 4 2" xfId="1775"/>
    <cellStyle name="xl105 4 3" xfId="872"/>
    <cellStyle name="xl105 5" xfId="1991"/>
    <cellStyle name="xl105 5 2" xfId="2128"/>
    <cellStyle name="xl105 5 3" xfId="2127"/>
    <cellStyle name="xl106" xfId="36"/>
    <cellStyle name="xl106 2" xfId="273"/>
    <cellStyle name="xl106 2 2" xfId="700"/>
    <cellStyle name="xl106 2 2 2" xfId="2129"/>
    <cellStyle name="xl106 2 3" xfId="873"/>
    <cellStyle name="xl106 2 4" xfId="1508"/>
    <cellStyle name="xl106 3" xfId="274"/>
    <cellStyle name="xl106 3 2" xfId="2131"/>
    <cellStyle name="xl106 3 3" xfId="2130"/>
    <cellStyle name="xl106 4" xfId="607"/>
    <cellStyle name="xl106 4 2" xfId="1776"/>
    <cellStyle name="xl106 4 3" xfId="874"/>
    <cellStyle name="xl106 5" xfId="1996"/>
    <cellStyle name="xl106 5 2" xfId="2133"/>
    <cellStyle name="xl106 5 3" xfId="2132"/>
    <cellStyle name="xl107" xfId="37"/>
    <cellStyle name="xl107 2" xfId="275"/>
    <cellStyle name="xl107 2 2" xfId="701"/>
    <cellStyle name="xl107 2 2 2" xfId="2134"/>
    <cellStyle name="xl107 2 3" xfId="875"/>
    <cellStyle name="xl107 2 4" xfId="1509"/>
    <cellStyle name="xl107 3" xfId="276"/>
    <cellStyle name="xl107 3 2" xfId="2136"/>
    <cellStyle name="xl107 3 3" xfId="2135"/>
    <cellStyle name="xl107 4" xfId="613"/>
    <cellStyle name="xl107 4 2" xfId="1777"/>
    <cellStyle name="xl107 4 3" xfId="876"/>
    <cellStyle name="xl107 5" xfId="2137"/>
    <cellStyle name="xl107 6" xfId="2138"/>
    <cellStyle name="xl108" xfId="38"/>
    <cellStyle name="xl108 2" xfId="277"/>
    <cellStyle name="xl108 2 2" xfId="702"/>
    <cellStyle name="xl108 2 2 2" xfId="2139"/>
    <cellStyle name="xl108 2 3" xfId="877"/>
    <cellStyle name="xl108 2 4" xfId="1510"/>
    <cellStyle name="xl108 3" xfId="278"/>
    <cellStyle name="xl108 3 2" xfId="2141"/>
    <cellStyle name="xl108 3 3" xfId="2140"/>
    <cellStyle name="xl108 4" xfId="618"/>
    <cellStyle name="xl108 4 2" xfId="1778"/>
    <cellStyle name="xl108 4 3" xfId="878"/>
    <cellStyle name="xl108 5" xfId="2142"/>
    <cellStyle name="xl108 6" xfId="2143"/>
    <cellStyle name="xl109" xfId="39"/>
    <cellStyle name="xl109 2" xfId="279"/>
    <cellStyle name="xl109 2 2" xfId="703"/>
    <cellStyle name="xl109 2 2 2" xfId="2144"/>
    <cellStyle name="xl109 2 3" xfId="879"/>
    <cellStyle name="xl109 2 4" xfId="1511"/>
    <cellStyle name="xl109 3" xfId="280"/>
    <cellStyle name="xl109 3 2" xfId="2146"/>
    <cellStyle name="xl109 3 3" xfId="2145"/>
    <cellStyle name="xl109 4" xfId="605"/>
    <cellStyle name="xl109 4 2" xfId="1779"/>
    <cellStyle name="xl109 4 3" xfId="880"/>
    <cellStyle name="xl109 5" xfId="2147"/>
    <cellStyle name="xl109 6" xfId="2148"/>
    <cellStyle name="xl110" xfId="40"/>
    <cellStyle name="xl110 2" xfId="281"/>
    <cellStyle name="xl110 2 2" xfId="704"/>
    <cellStyle name="xl110 2 2 2" xfId="2149"/>
    <cellStyle name="xl110 2 3" xfId="881"/>
    <cellStyle name="xl110 2 4" xfId="1512"/>
    <cellStyle name="xl110 3" xfId="282"/>
    <cellStyle name="xl110 3 2" xfId="2151"/>
    <cellStyle name="xl110 3 3" xfId="2150"/>
    <cellStyle name="xl110 4" xfId="614"/>
    <cellStyle name="xl110 4 2" xfId="1780"/>
    <cellStyle name="xl110 4 3" xfId="882"/>
    <cellStyle name="xl110 5" xfId="2152"/>
    <cellStyle name="xl110 6" xfId="2153"/>
    <cellStyle name="xl111" xfId="41"/>
    <cellStyle name="xl111 2" xfId="283"/>
    <cellStyle name="xl111 2 2" xfId="705"/>
    <cellStyle name="xl111 2 2 2" xfId="2154"/>
    <cellStyle name="xl111 2 3" xfId="883"/>
    <cellStyle name="xl111 2 4" xfId="1513"/>
    <cellStyle name="xl111 3" xfId="284"/>
    <cellStyle name="xl111 3 2" xfId="2156"/>
    <cellStyle name="xl111 3 3" xfId="2155"/>
    <cellStyle name="xl111 4" xfId="615"/>
    <cellStyle name="xl111 4 2" xfId="1781"/>
    <cellStyle name="xl111 4 3" xfId="884"/>
    <cellStyle name="xl111 5" xfId="1997"/>
    <cellStyle name="xl111 5 2" xfId="2157"/>
    <cellStyle name="xl111 6" xfId="2158"/>
    <cellStyle name="xl111 6 2" xfId="2159"/>
    <cellStyle name="xl112" xfId="42"/>
    <cellStyle name="xl112 2" xfId="285"/>
    <cellStyle name="xl112 2 2" xfId="706"/>
    <cellStyle name="xl112 2 2 2" xfId="2160"/>
    <cellStyle name="xl112 2 3" xfId="885"/>
    <cellStyle name="xl112 2 4" xfId="1514"/>
    <cellStyle name="xl112 3" xfId="286"/>
    <cellStyle name="xl112 3 2" xfId="2162"/>
    <cellStyle name="xl112 3 3" xfId="2161"/>
    <cellStyle name="xl112 4" xfId="609"/>
    <cellStyle name="xl112 4 2" xfId="1782"/>
    <cellStyle name="xl112 4 3" xfId="886"/>
    <cellStyle name="xl112 5" xfId="2163"/>
    <cellStyle name="xl112 6" xfId="2164"/>
    <cellStyle name="xl113" xfId="43"/>
    <cellStyle name="xl113 2" xfId="287"/>
    <cellStyle name="xl113 2 2" xfId="707"/>
    <cellStyle name="xl113 2 2 2" xfId="2165"/>
    <cellStyle name="xl113 2 3" xfId="887"/>
    <cellStyle name="xl113 2 4" xfId="1515"/>
    <cellStyle name="xl113 3" xfId="288"/>
    <cellStyle name="xl113 3 2" xfId="2167"/>
    <cellStyle name="xl113 3 3" xfId="2166"/>
    <cellStyle name="xl113 4" xfId="617"/>
    <cellStyle name="xl113 4 2" xfId="1783"/>
    <cellStyle name="xl113 4 3" xfId="888"/>
    <cellStyle name="xl113 5" xfId="2168"/>
    <cellStyle name="xl113 6" xfId="2169"/>
    <cellStyle name="xl114" xfId="44"/>
    <cellStyle name="xl114 2" xfId="289"/>
    <cellStyle name="xl114 2 2" xfId="708"/>
    <cellStyle name="xl114 2 2 2" xfId="2170"/>
    <cellStyle name="xl114 2 3" xfId="889"/>
    <cellStyle name="xl114 2 4" xfId="1516"/>
    <cellStyle name="xl114 3" xfId="290"/>
    <cellStyle name="xl114 3 2" xfId="2172"/>
    <cellStyle name="xl114 3 3" xfId="2171"/>
    <cellStyle name="xl114 4" xfId="610"/>
    <cellStyle name="xl114 4 2" xfId="1784"/>
    <cellStyle name="xl114 4 3" xfId="890"/>
    <cellStyle name="xl114 5" xfId="1992"/>
    <cellStyle name="xl114 5 2" xfId="2173"/>
    <cellStyle name="xl114 6" xfId="2174"/>
    <cellStyle name="xl114 6 2" xfId="2175"/>
    <cellStyle name="xl115" xfId="45"/>
    <cellStyle name="xl115 2" xfId="291"/>
    <cellStyle name="xl115 2 2" xfId="709"/>
    <cellStyle name="xl115 2 2 2" xfId="2176"/>
    <cellStyle name="xl115 2 3" xfId="891"/>
    <cellStyle name="xl115 2 4" xfId="1517"/>
    <cellStyle name="xl115 3" xfId="292"/>
    <cellStyle name="xl115 3 2" xfId="2178"/>
    <cellStyle name="xl115 3 3" xfId="2177"/>
    <cellStyle name="xl115 4" xfId="611"/>
    <cellStyle name="xl115 4 2" xfId="1785"/>
    <cellStyle name="xl115 4 3" xfId="892"/>
    <cellStyle name="xl115 5" xfId="2179"/>
    <cellStyle name="xl115 6" xfId="2180"/>
    <cellStyle name="xl116" xfId="46"/>
    <cellStyle name="xl116 2" xfId="293"/>
    <cellStyle name="xl116 2 2" xfId="710"/>
    <cellStyle name="xl116 2 2 2" xfId="2181"/>
    <cellStyle name="xl116 2 3" xfId="893"/>
    <cellStyle name="xl116 2 4" xfId="1518"/>
    <cellStyle name="xl116 3" xfId="294"/>
    <cellStyle name="xl116 3 2" xfId="2183"/>
    <cellStyle name="xl116 3 3" xfId="2182"/>
    <cellStyle name="xl116 4" xfId="620"/>
    <cellStyle name="xl116 4 2" xfId="1786"/>
    <cellStyle name="xl116 4 3" xfId="894"/>
    <cellStyle name="xl116 5" xfId="2184"/>
    <cellStyle name="xl116 6" xfId="2185"/>
    <cellStyle name="xl117" xfId="47"/>
    <cellStyle name="xl117 2" xfId="295"/>
    <cellStyle name="xl117 2 2" xfId="711"/>
    <cellStyle name="xl117 2 2 2" xfId="2186"/>
    <cellStyle name="xl117 2 3" xfId="895"/>
    <cellStyle name="xl117 2 4" xfId="1519"/>
    <cellStyle name="xl117 3" xfId="296"/>
    <cellStyle name="xl117 3 2" xfId="2188"/>
    <cellStyle name="xl117 3 3" xfId="2187"/>
    <cellStyle name="xl117 4" xfId="643"/>
    <cellStyle name="xl117 4 2" xfId="1787"/>
    <cellStyle name="xl117 4 3" xfId="896"/>
    <cellStyle name="xl117 5" xfId="2189"/>
    <cellStyle name="xl117 6" xfId="2190"/>
    <cellStyle name="xl118" xfId="48"/>
    <cellStyle name="xl118 2" xfId="297"/>
    <cellStyle name="xl118 2 2" xfId="712"/>
    <cellStyle name="xl118 2 2 2" xfId="2191"/>
    <cellStyle name="xl118 2 3" xfId="897"/>
    <cellStyle name="xl118 2 4" xfId="1520"/>
    <cellStyle name="xl118 3" xfId="298"/>
    <cellStyle name="xl118 3 2" xfId="2193"/>
    <cellStyle name="xl118 3 3" xfId="2192"/>
    <cellStyle name="xl118 4" xfId="647"/>
    <cellStyle name="xl118 4 2" xfId="1788"/>
    <cellStyle name="xl118 4 3" xfId="898"/>
    <cellStyle name="xl118 5" xfId="1993"/>
    <cellStyle name="xl118 5 2" xfId="2194"/>
    <cellStyle name="xl118 6" xfId="2195"/>
    <cellStyle name="xl118 6 2" xfId="2196"/>
    <cellStyle name="xl119" xfId="49"/>
    <cellStyle name="xl119 2" xfId="299"/>
    <cellStyle name="xl119 2 2" xfId="713"/>
    <cellStyle name="xl119 2 2 2" xfId="2197"/>
    <cellStyle name="xl119 2 3" xfId="899"/>
    <cellStyle name="xl119 2 4" xfId="1521"/>
    <cellStyle name="xl119 3" xfId="300"/>
    <cellStyle name="xl119 3 2" xfId="2199"/>
    <cellStyle name="xl119 3 3" xfId="2198"/>
    <cellStyle name="xl119 4" xfId="651"/>
    <cellStyle name="xl119 4 2" xfId="1789"/>
    <cellStyle name="xl119 4 3" xfId="900"/>
    <cellStyle name="xl119 5" xfId="1994"/>
    <cellStyle name="xl119 5 2" xfId="2200"/>
    <cellStyle name="xl119 6" xfId="2201"/>
    <cellStyle name="xl119 6 2" xfId="2202"/>
    <cellStyle name="xl120" xfId="50"/>
    <cellStyle name="xl120 2" xfId="301"/>
    <cellStyle name="xl120 2 2" xfId="714"/>
    <cellStyle name="xl120 2 2 2" xfId="2203"/>
    <cellStyle name="xl120 2 3" xfId="901"/>
    <cellStyle name="xl120 2 4" xfId="1522"/>
    <cellStyle name="xl120 3" xfId="302"/>
    <cellStyle name="xl120 3 2" xfId="2205"/>
    <cellStyle name="xl120 3 3" xfId="2204"/>
    <cellStyle name="xl120 4" xfId="657"/>
    <cellStyle name="xl120 4 2" xfId="1790"/>
    <cellStyle name="xl120 4 3" xfId="902"/>
    <cellStyle name="xl120 5" xfId="1999"/>
    <cellStyle name="xl120 5 2" xfId="2206"/>
    <cellStyle name="xl120 6" xfId="2207"/>
    <cellStyle name="xl120 6 2" xfId="2208"/>
    <cellStyle name="xl121" xfId="51"/>
    <cellStyle name="xl121 2" xfId="303"/>
    <cellStyle name="xl121 2 2" xfId="715"/>
    <cellStyle name="xl121 2 2 2" xfId="2209"/>
    <cellStyle name="xl121 2 3" xfId="903"/>
    <cellStyle name="xl121 2 4" xfId="1523"/>
    <cellStyle name="xl121 3" xfId="304"/>
    <cellStyle name="xl121 3 2" xfId="2211"/>
    <cellStyle name="xl121 3 3" xfId="2210"/>
    <cellStyle name="xl121 4" xfId="658"/>
    <cellStyle name="xl121 4 2" xfId="1791"/>
    <cellStyle name="xl121 4 3" xfId="904"/>
    <cellStyle name="xl121 5" xfId="2015"/>
    <cellStyle name="xl121 5 2" xfId="2212"/>
    <cellStyle name="xl121 6" xfId="2213"/>
    <cellStyle name="xl121 6 2" xfId="2214"/>
    <cellStyle name="xl122" xfId="52"/>
    <cellStyle name="xl122 2" xfId="305"/>
    <cellStyle name="xl122 2 2" xfId="716"/>
    <cellStyle name="xl122 2 2 2" xfId="2215"/>
    <cellStyle name="xl122 2 3" xfId="905"/>
    <cellStyle name="xl122 2 4" xfId="1524"/>
    <cellStyle name="xl122 3" xfId="306"/>
    <cellStyle name="xl122 3 2" xfId="2217"/>
    <cellStyle name="xl122 3 3" xfId="2216"/>
    <cellStyle name="xl122 4" xfId="659"/>
    <cellStyle name="xl122 4 2" xfId="1792"/>
    <cellStyle name="xl122 4 3" xfId="906"/>
    <cellStyle name="xl122 5" xfId="2018"/>
    <cellStyle name="xl122 5 2" xfId="2218"/>
    <cellStyle name="xl122 6" xfId="2219"/>
    <cellStyle name="xl122 6 2" xfId="2220"/>
    <cellStyle name="xl123" xfId="53"/>
    <cellStyle name="xl123 2" xfId="307"/>
    <cellStyle name="xl123 2 2" xfId="717"/>
    <cellStyle name="xl123 2 2 2" xfId="2221"/>
    <cellStyle name="xl123 2 3" xfId="907"/>
    <cellStyle name="xl123 2 4" xfId="1525"/>
    <cellStyle name="xl123 3" xfId="308"/>
    <cellStyle name="xl123 3 2" xfId="2223"/>
    <cellStyle name="xl123 3 3" xfId="2222"/>
    <cellStyle name="xl123 4" xfId="661"/>
    <cellStyle name="xl123 4 2" xfId="1793"/>
    <cellStyle name="xl123 4 3" xfId="908"/>
    <cellStyle name="xl123 5" xfId="2021"/>
    <cellStyle name="xl123 5 2" xfId="2224"/>
    <cellStyle name="xl123 6" xfId="2225"/>
    <cellStyle name="xl123 6 2" xfId="2226"/>
    <cellStyle name="xl124" xfId="54"/>
    <cellStyle name="xl124 2" xfId="309"/>
    <cellStyle name="xl124 2 2" xfId="718"/>
    <cellStyle name="xl124 2 2 2" xfId="2227"/>
    <cellStyle name="xl124 2 3" xfId="909"/>
    <cellStyle name="xl124 2 4" xfId="1526"/>
    <cellStyle name="xl124 3" xfId="310"/>
    <cellStyle name="xl124 3 2" xfId="2229"/>
    <cellStyle name="xl124 3 3" xfId="2228"/>
    <cellStyle name="xl124 4" xfId="682"/>
    <cellStyle name="xl124 4 2" xfId="1794"/>
    <cellStyle name="xl124 4 3" xfId="910"/>
    <cellStyle name="xl124 5" xfId="2037"/>
    <cellStyle name="xl124 5 2" xfId="2230"/>
    <cellStyle name="xl124 6" xfId="2231"/>
    <cellStyle name="xl124 6 2" xfId="2232"/>
    <cellStyle name="xl125" xfId="55"/>
    <cellStyle name="xl125 2" xfId="311"/>
    <cellStyle name="xl125 2 2" xfId="719"/>
    <cellStyle name="xl125 2 2 2" xfId="2233"/>
    <cellStyle name="xl125 2 3" xfId="911"/>
    <cellStyle name="xl125 2 4" xfId="1527"/>
    <cellStyle name="xl125 3" xfId="312"/>
    <cellStyle name="xl125 3 2" xfId="2235"/>
    <cellStyle name="xl125 3 3" xfId="2234"/>
    <cellStyle name="xl125 4" xfId="685"/>
    <cellStyle name="xl125 4 2" xfId="1795"/>
    <cellStyle name="xl125 4 3" xfId="912"/>
    <cellStyle name="xl125 5" xfId="2039"/>
    <cellStyle name="xl125 5 2" xfId="2236"/>
    <cellStyle name="xl125 6" xfId="2237"/>
    <cellStyle name="xl125 6 2" xfId="2238"/>
    <cellStyle name="xl126" xfId="56"/>
    <cellStyle name="xl126 2" xfId="313"/>
    <cellStyle name="xl126 2 2" xfId="720"/>
    <cellStyle name="xl126 2 2 2" xfId="2239"/>
    <cellStyle name="xl126 2 3" xfId="913"/>
    <cellStyle name="xl126 2 4" xfId="1528"/>
    <cellStyle name="xl126 3" xfId="314"/>
    <cellStyle name="xl126 3 2" xfId="2241"/>
    <cellStyle name="xl126 3 3" xfId="2240"/>
    <cellStyle name="xl126 4" xfId="621"/>
    <cellStyle name="xl126 4 2" xfId="1796"/>
    <cellStyle name="xl126 4 3" xfId="914"/>
    <cellStyle name="xl126 5" xfId="2040"/>
    <cellStyle name="xl126 5 2" xfId="2242"/>
    <cellStyle name="xl126 6" xfId="2243"/>
    <cellStyle name="xl126 6 2" xfId="2244"/>
    <cellStyle name="xl127" xfId="57"/>
    <cellStyle name="xl127 2" xfId="315"/>
    <cellStyle name="xl127 2 2" xfId="721"/>
    <cellStyle name="xl127 2 2 2" xfId="2245"/>
    <cellStyle name="xl127 2 3" xfId="915"/>
    <cellStyle name="xl127 2 4" xfId="1529"/>
    <cellStyle name="xl127 3" xfId="316"/>
    <cellStyle name="xl127 3 2" xfId="2247"/>
    <cellStyle name="xl127 3 3" xfId="2246"/>
    <cellStyle name="xl127 4" xfId="624"/>
    <cellStyle name="xl127 4 2" xfId="1797"/>
    <cellStyle name="xl127 4 3" xfId="916"/>
    <cellStyle name="xl127 5" xfId="1998"/>
    <cellStyle name="xl127 5 2" xfId="2248"/>
    <cellStyle name="xl127 6" xfId="2249"/>
    <cellStyle name="xl127 6 2" xfId="2250"/>
    <cellStyle name="xl128" xfId="58"/>
    <cellStyle name="xl128 2" xfId="317"/>
    <cellStyle name="xl128 2 2" xfId="722"/>
    <cellStyle name="xl128 2 2 2" xfId="2251"/>
    <cellStyle name="xl128 2 3" xfId="917"/>
    <cellStyle name="xl128 2 4" xfId="1530"/>
    <cellStyle name="xl128 3" xfId="318"/>
    <cellStyle name="xl128 3 2" xfId="2253"/>
    <cellStyle name="xl128 3 3" xfId="2252"/>
    <cellStyle name="xl128 4" xfId="627"/>
    <cellStyle name="xl128 4 2" xfId="1798"/>
    <cellStyle name="xl128 4 3" xfId="918"/>
    <cellStyle name="xl128 5" xfId="2254"/>
    <cellStyle name="xl128 6" xfId="2255"/>
    <cellStyle name="xl129" xfId="59"/>
    <cellStyle name="xl129 2" xfId="319"/>
    <cellStyle name="xl129 2 2" xfId="723"/>
    <cellStyle name="xl129 2 2 2" xfId="2256"/>
    <cellStyle name="xl129 2 3" xfId="919"/>
    <cellStyle name="xl129 2 4" xfId="1531"/>
    <cellStyle name="xl129 3" xfId="320"/>
    <cellStyle name="xl129 3 2" xfId="2258"/>
    <cellStyle name="xl129 3 3" xfId="2257"/>
    <cellStyle name="xl129 4" xfId="629"/>
    <cellStyle name="xl129 4 2" xfId="1799"/>
    <cellStyle name="xl129 4 3" xfId="920"/>
    <cellStyle name="xl129 5" xfId="2259"/>
    <cellStyle name="xl129 6" xfId="2260"/>
    <cellStyle name="xl130" xfId="60"/>
    <cellStyle name="xl130 2" xfId="321"/>
    <cellStyle name="xl130 2 2" xfId="724"/>
    <cellStyle name="xl130 2 2 2" xfId="2261"/>
    <cellStyle name="xl130 2 3" xfId="921"/>
    <cellStyle name="xl130 2 4" xfId="1532"/>
    <cellStyle name="xl130 3" xfId="322"/>
    <cellStyle name="xl130 3 2" xfId="2263"/>
    <cellStyle name="xl130 3 3" xfId="2262"/>
    <cellStyle name="xl130 4" xfId="634"/>
    <cellStyle name="xl130 4 2" xfId="1800"/>
    <cellStyle name="xl130 4 3" xfId="922"/>
    <cellStyle name="xl130 5" xfId="2264"/>
    <cellStyle name="xl130 6" xfId="2265"/>
    <cellStyle name="xl131" xfId="61"/>
    <cellStyle name="xl131 2" xfId="323"/>
    <cellStyle name="xl131 2 2" xfId="725"/>
    <cellStyle name="xl131 2 2 2" xfId="2266"/>
    <cellStyle name="xl131 2 3" xfId="923"/>
    <cellStyle name="xl131 2 4" xfId="1533"/>
    <cellStyle name="xl131 3" xfId="324"/>
    <cellStyle name="xl131 3 2" xfId="2268"/>
    <cellStyle name="xl131 3 3" xfId="2267"/>
    <cellStyle name="xl131 4" xfId="636"/>
    <cellStyle name="xl131 4 2" xfId="1801"/>
    <cellStyle name="xl131 4 3" xfId="924"/>
    <cellStyle name="xl131 5" xfId="2269"/>
    <cellStyle name="xl131 6" xfId="2270"/>
    <cellStyle name="xl132" xfId="62"/>
    <cellStyle name="xl132 2" xfId="325"/>
    <cellStyle name="xl132 2 2" xfId="726"/>
    <cellStyle name="xl132 2 2 2" xfId="2271"/>
    <cellStyle name="xl132 2 3" xfId="925"/>
    <cellStyle name="xl132 2 4" xfId="1534"/>
    <cellStyle name="xl132 3" xfId="326"/>
    <cellStyle name="xl132 3 2" xfId="2273"/>
    <cellStyle name="xl132 3 3" xfId="2272"/>
    <cellStyle name="xl132 4" xfId="638"/>
    <cellStyle name="xl132 4 2" xfId="1802"/>
    <cellStyle name="xl132 4 3" xfId="926"/>
    <cellStyle name="xl132 5" xfId="2274"/>
    <cellStyle name="xl132 6" xfId="2275"/>
    <cellStyle name="xl133" xfId="63"/>
    <cellStyle name="xl133 2" xfId="327"/>
    <cellStyle name="xl133 2 2" xfId="727"/>
    <cellStyle name="xl133 2 2 2" xfId="2276"/>
    <cellStyle name="xl133 2 3" xfId="927"/>
    <cellStyle name="xl133 2 4" xfId="1535"/>
    <cellStyle name="xl133 3" xfId="328"/>
    <cellStyle name="xl133 3 2" xfId="2278"/>
    <cellStyle name="xl133 3 3" xfId="2277"/>
    <cellStyle name="xl133 4" xfId="639"/>
    <cellStyle name="xl133 4 2" xfId="1803"/>
    <cellStyle name="xl133 4 3" xfId="928"/>
    <cellStyle name="xl133 5" xfId="2279"/>
    <cellStyle name="xl133 6" xfId="2280"/>
    <cellStyle name="xl134" xfId="64"/>
    <cellStyle name="xl134 2" xfId="329"/>
    <cellStyle name="xl134 2 2" xfId="728"/>
    <cellStyle name="xl134 2 2 2" xfId="2281"/>
    <cellStyle name="xl134 2 3" xfId="929"/>
    <cellStyle name="xl134 2 4" xfId="1536"/>
    <cellStyle name="xl134 3" xfId="330"/>
    <cellStyle name="xl134 3 2" xfId="2283"/>
    <cellStyle name="xl134 3 3" xfId="2282"/>
    <cellStyle name="xl134 4" xfId="644"/>
    <cellStyle name="xl134 4 2" xfId="1804"/>
    <cellStyle name="xl134 4 3" xfId="930"/>
    <cellStyle name="xl134 5" xfId="2284"/>
    <cellStyle name="xl134 6" xfId="2285"/>
    <cellStyle name="xl135" xfId="65"/>
    <cellStyle name="xl135 2" xfId="331"/>
    <cellStyle name="xl135 2 2" xfId="729"/>
    <cellStyle name="xl135 2 2 2" xfId="2286"/>
    <cellStyle name="xl135 2 3" xfId="931"/>
    <cellStyle name="xl135 2 4" xfId="1537"/>
    <cellStyle name="xl135 3" xfId="332"/>
    <cellStyle name="xl135 3 2" xfId="2288"/>
    <cellStyle name="xl135 3 3" xfId="2287"/>
    <cellStyle name="xl135 4" xfId="648"/>
    <cellStyle name="xl135 4 2" xfId="1805"/>
    <cellStyle name="xl135 4 3" xfId="932"/>
    <cellStyle name="xl135 5" xfId="2289"/>
    <cellStyle name="xl135 6" xfId="2290"/>
    <cellStyle name="xl136" xfId="66"/>
    <cellStyle name="xl136 2" xfId="333"/>
    <cellStyle name="xl136 2 2" xfId="730"/>
    <cellStyle name="xl136 2 2 2" xfId="2291"/>
    <cellStyle name="xl136 2 3" xfId="933"/>
    <cellStyle name="xl136 2 4" xfId="1538"/>
    <cellStyle name="xl136 3" xfId="334"/>
    <cellStyle name="xl136 3 2" xfId="2293"/>
    <cellStyle name="xl136 3 3" xfId="2292"/>
    <cellStyle name="xl136 4" xfId="652"/>
    <cellStyle name="xl136 4 2" xfId="1806"/>
    <cellStyle name="xl136 4 3" xfId="934"/>
    <cellStyle name="xl136 5" xfId="2294"/>
    <cellStyle name="xl136 6" xfId="2295"/>
    <cellStyle name="xl137" xfId="67"/>
    <cellStyle name="xl137 2" xfId="335"/>
    <cellStyle name="xl137 2 2" xfId="731"/>
    <cellStyle name="xl137 2 2 2" xfId="2296"/>
    <cellStyle name="xl137 2 3" xfId="935"/>
    <cellStyle name="xl137 2 4" xfId="1539"/>
    <cellStyle name="xl137 3" xfId="336"/>
    <cellStyle name="xl137 3 2" xfId="2298"/>
    <cellStyle name="xl137 3 3" xfId="2297"/>
    <cellStyle name="xl137 4" xfId="660"/>
    <cellStyle name="xl137 4 2" xfId="1807"/>
    <cellStyle name="xl137 4 3" xfId="936"/>
    <cellStyle name="xl137 5" xfId="2299"/>
    <cellStyle name="xl137 6" xfId="2300"/>
    <cellStyle name="xl138" xfId="68"/>
    <cellStyle name="xl138 2" xfId="337"/>
    <cellStyle name="xl138 2 2" xfId="732"/>
    <cellStyle name="xl138 2 2 2" xfId="2301"/>
    <cellStyle name="xl138 2 3" xfId="937"/>
    <cellStyle name="xl138 2 4" xfId="1540"/>
    <cellStyle name="xl138 3" xfId="338"/>
    <cellStyle name="xl138 3 2" xfId="2303"/>
    <cellStyle name="xl138 3 3" xfId="2302"/>
    <cellStyle name="xl138 4" xfId="663"/>
    <cellStyle name="xl138 4 2" xfId="1808"/>
    <cellStyle name="xl138 4 3" xfId="938"/>
    <cellStyle name="xl138 5" xfId="2304"/>
    <cellStyle name="xl138 6" xfId="2305"/>
    <cellStyle name="xl139" xfId="69"/>
    <cellStyle name="xl139 2" xfId="339"/>
    <cellStyle name="xl139 2 2" xfId="733"/>
    <cellStyle name="xl139 2 2 2" xfId="2306"/>
    <cellStyle name="xl139 2 3" xfId="939"/>
    <cellStyle name="xl139 2 4" xfId="1541"/>
    <cellStyle name="xl139 3" xfId="340"/>
    <cellStyle name="xl139 3 2" xfId="2308"/>
    <cellStyle name="xl139 3 3" xfId="2307"/>
    <cellStyle name="xl139 4" xfId="667"/>
    <cellStyle name="xl139 4 2" xfId="1809"/>
    <cellStyle name="xl139 4 3" xfId="940"/>
    <cellStyle name="xl139 5" xfId="2309"/>
    <cellStyle name="xl139 6" xfId="2310"/>
    <cellStyle name="xl140" xfId="70"/>
    <cellStyle name="xl140 2" xfId="341"/>
    <cellStyle name="xl140 2 2" xfId="734"/>
    <cellStyle name="xl140 2 2 2" xfId="2311"/>
    <cellStyle name="xl140 2 3" xfId="941"/>
    <cellStyle name="xl140 2 4" xfId="1542"/>
    <cellStyle name="xl140 3" xfId="342"/>
    <cellStyle name="xl140 3 2" xfId="2313"/>
    <cellStyle name="xl140 3 3" xfId="2312"/>
    <cellStyle name="xl140 4" xfId="671"/>
    <cellStyle name="xl140 4 2" xfId="1810"/>
    <cellStyle name="xl140 4 3" xfId="942"/>
    <cellStyle name="xl140 5" xfId="2314"/>
    <cellStyle name="xl140 6" xfId="2315"/>
    <cellStyle name="xl141" xfId="71"/>
    <cellStyle name="xl141 2" xfId="343"/>
    <cellStyle name="xl141 2 2" xfId="735"/>
    <cellStyle name="xl141 2 2 2" xfId="2316"/>
    <cellStyle name="xl141 2 3" xfId="943"/>
    <cellStyle name="xl141 2 4" xfId="1543"/>
    <cellStyle name="xl141 3" xfId="344"/>
    <cellStyle name="xl141 3 2" xfId="2318"/>
    <cellStyle name="xl141 3 3" xfId="2317"/>
    <cellStyle name="xl141 4" xfId="675"/>
    <cellStyle name="xl141 4 2" xfId="1811"/>
    <cellStyle name="xl141 4 3" xfId="944"/>
    <cellStyle name="xl141 5" xfId="2319"/>
    <cellStyle name="xl141 6" xfId="2320"/>
    <cellStyle name="xl142" xfId="72"/>
    <cellStyle name="xl142 2" xfId="345"/>
    <cellStyle name="xl142 2 2" xfId="736"/>
    <cellStyle name="xl142 2 2 2" xfId="2321"/>
    <cellStyle name="xl142 2 3" xfId="945"/>
    <cellStyle name="xl142 2 4" xfId="1544"/>
    <cellStyle name="xl142 3" xfId="346"/>
    <cellStyle name="xl142 3 2" xfId="2323"/>
    <cellStyle name="xl142 3 3" xfId="2322"/>
    <cellStyle name="xl142 4" xfId="625"/>
    <cellStyle name="xl142 4 2" xfId="1812"/>
    <cellStyle name="xl142 4 3" xfId="946"/>
    <cellStyle name="xl142 5" xfId="2025"/>
    <cellStyle name="xl142 5 2" xfId="2324"/>
    <cellStyle name="xl142 6" xfId="2325"/>
    <cellStyle name="xl142 6 2" xfId="2326"/>
    <cellStyle name="xl143" xfId="73"/>
    <cellStyle name="xl143 2" xfId="347"/>
    <cellStyle name="xl143 2 2" xfId="737"/>
    <cellStyle name="xl143 2 2 2" xfId="2327"/>
    <cellStyle name="xl143 2 3" xfId="947"/>
    <cellStyle name="xl143 2 4" xfId="1545"/>
    <cellStyle name="xl143 3" xfId="348"/>
    <cellStyle name="xl143 3 2" xfId="2329"/>
    <cellStyle name="xl143 3 3" xfId="2328"/>
    <cellStyle name="xl143 4" xfId="628"/>
    <cellStyle name="xl143 4 2" xfId="1813"/>
    <cellStyle name="xl143 4 3" xfId="948"/>
    <cellStyle name="xl143 5" xfId="2028"/>
    <cellStyle name="xl143 5 2" xfId="2330"/>
    <cellStyle name="xl143 6" xfId="2331"/>
    <cellStyle name="xl143 6 2" xfId="2332"/>
    <cellStyle name="xl144" xfId="74"/>
    <cellStyle name="xl144 2" xfId="349"/>
    <cellStyle name="xl144 2 2" xfId="738"/>
    <cellStyle name="xl144 2 2 2" xfId="2333"/>
    <cellStyle name="xl144 2 3" xfId="949"/>
    <cellStyle name="xl144 2 4" xfId="1546"/>
    <cellStyle name="xl144 3" xfId="350"/>
    <cellStyle name="xl144 3 2" xfId="2335"/>
    <cellStyle name="xl144 3 3" xfId="2334"/>
    <cellStyle name="xl144 4" xfId="630"/>
    <cellStyle name="xl144 4 2" xfId="1814"/>
    <cellStyle name="xl144 4 3" xfId="950"/>
    <cellStyle name="xl144 5" xfId="2031"/>
    <cellStyle name="xl144 5 2" xfId="2336"/>
    <cellStyle name="xl144 6" xfId="2337"/>
    <cellStyle name="xl144 6 2" xfId="2338"/>
    <cellStyle name="xl145" xfId="75"/>
    <cellStyle name="xl145 2" xfId="351"/>
    <cellStyle name="xl145 2 2" xfId="739"/>
    <cellStyle name="xl145 2 2 2" xfId="2339"/>
    <cellStyle name="xl145 2 3" xfId="951"/>
    <cellStyle name="xl145 2 4" xfId="1547"/>
    <cellStyle name="xl145 3" xfId="352"/>
    <cellStyle name="xl145 3 2" xfId="2341"/>
    <cellStyle name="xl145 3 3" xfId="2340"/>
    <cellStyle name="xl145 4" xfId="635"/>
    <cellStyle name="xl145 4 2" xfId="1815"/>
    <cellStyle name="xl145 4 3" xfId="952"/>
    <cellStyle name="xl145 5" xfId="2033"/>
    <cellStyle name="xl145 5 2" xfId="2342"/>
    <cellStyle name="xl145 6" xfId="2343"/>
    <cellStyle name="xl145 6 2" xfId="2344"/>
    <cellStyle name="xl146" xfId="76"/>
    <cellStyle name="xl146 2" xfId="353"/>
    <cellStyle name="xl146 2 2" xfId="740"/>
    <cellStyle name="xl146 2 2 2" xfId="2345"/>
    <cellStyle name="xl146 2 3" xfId="953"/>
    <cellStyle name="xl146 2 4" xfId="1548"/>
    <cellStyle name="xl146 3" xfId="354"/>
    <cellStyle name="xl146 3 2" xfId="2347"/>
    <cellStyle name="xl146 3 3" xfId="2346"/>
    <cellStyle name="xl146 4" xfId="637"/>
    <cellStyle name="xl146 4 2" xfId="1816"/>
    <cellStyle name="xl146 4 3" xfId="954"/>
    <cellStyle name="xl146 5" xfId="2034"/>
    <cellStyle name="xl146 5 2" xfId="2348"/>
    <cellStyle name="xl146 6" xfId="2349"/>
    <cellStyle name="xl146 6 2" xfId="2350"/>
    <cellStyle name="xl147" xfId="77"/>
    <cellStyle name="xl147 2" xfId="355"/>
    <cellStyle name="xl147 2 2" xfId="741"/>
    <cellStyle name="xl147 2 2 2" xfId="2351"/>
    <cellStyle name="xl147 2 3" xfId="955"/>
    <cellStyle name="xl147 2 4" xfId="1549"/>
    <cellStyle name="xl147 3" xfId="356"/>
    <cellStyle name="xl147 3 2" xfId="2353"/>
    <cellStyle name="xl147 3 3" xfId="2352"/>
    <cellStyle name="xl147 4" xfId="640"/>
    <cellStyle name="xl147 4 2" xfId="1817"/>
    <cellStyle name="xl147 4 3" xfId="956"/>
    <cellStyle name="xl147 5" xfId="2045"/>
    <cellStyle name="xl147 5 2" xfId="2355"/>
    <cellStyle name="xl147 5 3" xfId="2354"/>
    <cellStyle name="xl148" xfId="78"/>
    <cellStyle name="xl148 2" xfId="357"/>
    <cellStyle name="xl148 2 2" xfId="742"/>
    <cellStyle name="xl148 2 2 2" xfId="2356"/>
    <cellStyle name="xl148 2 3" xfId="957"/>
    <cellStyle name="xl148 2 4" xfId="1550"/>
    <cellStyle name="xl148 3" xfId="358"/>
    <cellStyle name="xl148 3 2" xfId="2358"/>
    <cellStyle name="xl148 3 3" xfId="2357"/>
    <cellStyle name="xl148 4" xfId="645"/>
    <cellStyle name="xl148 4 2" xfId="1818"/>
    <cellStyle name="xl148 4 3" xfId="958"/>
    <cellStyle name="xl148 5" xfId="2003"/>
    <cellStyle name="xl148 5 2" xfId="2360"/>
    <cellStyle name="xl148 5 3" xfId="2359"/>
    <cellStyle name="xl149" xfId="79"/>
    <cellStyle name="xl149 2" xfId="359"/>
    <cellStyle name="xl149 2 2" xfId="743"/>
    <cellStyle name="xl149 2 2 2" xfId="2361"/>
    <cellStyle name="xl149 2 3" xfId="959"/>
    <cellStyle name="xl149 2 4" xfId="1551"/>
    <cellStyle name="xl149 3" xfId="360"/>
    <cellStyle name="xl149 3 2" xfId="2363"/>
    <cellStyle name="xl149 3 3" xfId="2362"/>
    <cellStyle name="xl149 4" xfId="649"/>
    <cellStyle name="xl149 4 2" xfId="1819"/>
    <cellStyle name="xl149 4 3" xfId="960"/>
    <cellStyle name="xl149 5" xfId="2005"/>
    <cellStyle name="xl149 5 2" xfId="2365"/>
    <cellStyle name="xl149 5 3" xfId="2364"/>
    <cellStyle name="xl150" xfId="80"/>
    <cellStyle name="xl150 2" xfId="361"/>
    <cellStyle name="xl150 2 2" xfId="744"/>
    <cellStyle name="xl150 2 2 2" xfId="2366"/>
    <cellStyle name="xl150 2 3" xfId="961"/>
    <cellStyle name="xl150 2 4" xfId="1552"/>
    <cellStyle name="xl150 3" xfId="362"/>
    <cellStyle name="xl150 3 2" xfId="2368"/>
    <cellStyle name="xl150 3 3" xfId="2367"/>
    <cellStyle name="xl150 4" xfId="653"/>
    <cellStyle name="xl150 4 2" xfId="1820"/>
    <cellStyle name="xl150 4 3" xfId="962"/>
    <cellStyle name="xl150 5" xfId="2006"/>
    <cellStyle name="xl150 5 2" xfId="2370"/>
    <cellStyle name="xl150 5 3" xfId="2369"/>
    <cellStyle name="xl151" xfId="81"/>
    <cellStyle name="xl151 2" xfId="363"/>
    <cellStyle name="xl151 2 2" xfId="745"/>
    <cellStyle name="xl151 2 2 2" xfId="2371"/>
    <cellStyle name="xl151 2 3" xfId="963"/>
    <cellStyle name="xl151 2 4" xfId="1553"/>
    <cellStyle name="xl151 3" xfId="364"/>
    <cellStyle name="xl151 3 2" xfId="2373"/>
    <cellStyle name="xl151 3 3" xfId="2372"/>
    <cellStyle name="xl151 4" xfId="655"/>
    <cellStyle name="xl151 4 2" xfId="1821"/>
    <cellStyle name="xl151 4 3" xfId="964"/>
    <cellStyle name="xl151 5" xfId="2010"/>
    <cellStyle name="xl151 5 2" xfId="2375"/>
    <cellStyle name="xl151 5 3" xfId="2374"/>
    <cellStyle name="xl152" xfId="82"/>
    <cellStyle name="xl152 2" xfId="365"/>
    <cellStyle name="xl152 2 2" xfId="746"/>
    <cellStyle name="xl152 2 2 2" xfId="2376"/>
    <cellStyle name="xl152 2 3" xfId="965"/>
    <cellStyle name="xl152 2 4" xfId="1554"/>
    <cellStyle name="xl152 3" xfId="366"/>
    <cellStyle name="xl152 3 2" xfId="2378"/>
    <cellStyle name="xl152 3 3" xfId="2377"/>
    <cellStyle name="xl152 4" xfId="662"/>
    <cellStyle name="xl152 4 2" xfId="1822"/>
    <cellStyle name="xl152 4 3" xfId="966"/>
    <cellStyle name="xl152 5" xfId="2011"/>
    <cellStyle name="xl152 5 2" xfId="2379"/>
    <cellStyle name="xl152 6" xfId="2380"/>
    <cellStyle name="xl152 6 2" xfId="2381"/>
    <cellStyle name="xl153" xfId="83"/>
    <cellStyle name="xl153 2" xfId="367"/>
    <cellStyle name="xl153 2 2" xfId="747"/>
    <cellStyle name="xl153 2 2 2" xfId="2382"/>
    <cellStyle name="xl153 2 3" xfId="967"/>
    <cellStyle name="xl153 2 4" xfId="1555"/>
    <cellStyle name="xl153 3" xfId="368"/>
    <cellStyle name="xl153 3 2" xfId="2384"/>
    <cellStyle name="xl153 3 3" xfId="2383"/>
    <cellStyle name="xl153 4" xfId="664"/>
    <cellStyle name="xl153 4 2" xfId="1823"/>
    <cellStyle name="xl153 4 3" xfId="968"/>
    <cellStyle name="xl153 5" xfId="2012"/>
    <cellStyle name="xl153 5 2" xfId="2385"/>
    <cellStyle name="xl153 6" xfId="2386"/>
    <cellStyle name="xl153 6 2" xfId="2387"/>
    <cellStyle name="xl154" xfId="84"/>
    <cellStyle name="xl154 2" xfId="369"/>
    <cellStyle name="xl154 2 2" xfId="748"/>
    <cellStyle name="xl154 2 2 2" xfId="2388"/>
    <cellStyle name="xl154 2 3" xfId="969"/>
    <cellStyle name="xl154 2 4" xfId="1556"/>
    <cellStyle name="xl154 3" xfId="370"/>
    <cellStyle name="xl154 3 2" xfId="2390"/>
    <cellStyle name="xl154 3 3" xfId="2389"/>
    <cellStyle name="xl154 4" xfId="665"/>
    <cellStyle name="xl154 4 2" xfId="1824"/>
    <cellStyle name="xl154 4 3" xfId="970"/>
    <cellStyle name="xl154 5" xfId="2016"/>
    <cellStyle name="xl154 5 2" xfId="2391"/>
    <cellStyle name="xl154 6" xfId="2392"/>
    <cellStyle name="xl154 6 2" xfId="2393"/>
    <cellStyle name="xl155" xfId="85"/>
    <cellStyle name="xl155 2" xfId="371"/>
    <cellStyle name="xl155 2 2" xfId="749"/>
    <cellStyle name="xl155 2 2 2" xfId="2394"/>
    <cellStyle name="xl155 2 3" xfId="971"/>
    <cellStyle name="xl155 2 4" xfId="1557"/>
    <cellStyle name="xl155 3" xfId="372"/>
    <cellStyle name="xl155 3 2" xfId="2396"/>
    <cellStyle name="xl155 3 3" xfId="2395"/>
    <cellStyle name="xl155 4" xfId="666"/>
    <cellStyle name="xl155 4 2" xfId="1825"/>
    <cellStyle name="xl155 4 3" xfId="972"/>
    <cellStyle name="xl155 5" xfId="2019"/>
    <cellStyle name="xl155 5 2" xfId="2397"/>
    <cellStyle name="xl155 6" xfId="2398"/>
    <cellStyle name="xl155 6 2" xfId="2399"/>
    <cellStyle name="xl156" xfId="86"/>
    <cellStyle name="xl156 2" xfId="373"/>
    <cellStyle name="xl156 2 2" xfId="750"/>
    <cellStyle name="xl156 2 2 2" xfId="2400"/>
    <cellStyle name="xl156 2 3" xfId="973"/>
    <cellStyle name="xl156 2 4" xfId="1558"/>
    <cellStyle name="xl156 3" xfId="374"/>
    <cellStyle name="xl156 3 2" xfId="2402"/>
    <cellStyle name="xl156 3 3" xfId="2401"/>
    <cellStyle name="xl156 4" xfId="668"/>
    <cellStyle name="xl156 4 2" xfId="1826"/>
    <cellStyle name="xl156 4 3" xfId="974"/>
    <cellStyle name="xl156 5" xfId="2022"/>
    <cellStyle name="xl156 5 2" xfId="2403"/>
    <cellStyle name="xl156 6" xfId="2404"/>
    <cellStyle name="xl156 6 2" xfId="2405"/>
    <cellStyle name="xl157" xfId="87"/>
    <cellStyle name="xl157 2" xfId="375"/>
    <cellStyle name="xl157 2 2" xfId="751"/>
    <cellStyle name="xl157 2 2 2" xfId="2406"/>
    <cellStyle name="xl157 2 3" xfId="975"/>
    <cellStyle name="xl157 2 4" xfId="1559"/>
    <cellStyle name="xl157 3" xfId="376"/>
    <cellStyle name="xl157 3 2" xfId="2408"/>
    <cellStyle name="xl157 3 3" xfId="2407"/>
    <cellStyle name="xl157 4" xfId="669"/>
    <cellStyle name="xl157 4 2" xfId="1827"/>
    <cellStyle name="xl157 4 3" xfId="976"/>
    <cellStyle name="xl157 5" xfId="2024"/>
    <cellStyle name="xl157 5 2" xfId="2409"/>
    <cellStyle name="xl157 6" xfId="2410"/>
    <cellStyle name="xl157 6 2" xfId="2411"/>
    <cellStyle name="xl158" xfId="88"/>
    <cellStyle name="xl158 2" xfId="377"/>
    <cellStyle name="xl158 2 2" xfId="752"/>
    <cellStyle name="xl158 2 2 2" xfId="2412"/>
    <cellStyle name="xl158 2 3" xfId="977"/>
    <cellStyle name="xl158 2 4" xfId="1560"/>
    <cellStyle name="xl158 3" xfId="378"/>
    <cellStyle name="xl158 3 2" xfId="2414"/>
    <cellStyle name="xl158 3 3" xfId="2413"/>
    <cellStyle name="xl158 4" xfId="670"/>
    <cellStyle name="xl158 4 2" xfId="1828"/>
    <cellStyle name="xl158 4 3" xfId="978"/>
    <cellStyle name="xl158 5" xfId="2026"/>
    <cellStyle name="xl158 5 2" xfId="2415"/>
    <cellStyle name="xl158 6" xfId="2416"/>
    <cellStyle name="xl158 6 2" xfId="2417"/>
    <cellStyle name="xl159" xfId="89"/>
    <cellStyle name="xl159 2" xfId="379"/>
    <cellStyle name="xl159 2 2" xfId="753"/>
    <cellStyle name="xl159 2 2 2" xfId="2418"/>
    <cellStyle name="xl159 2 3" xfId="979"/>
    <cellStyle name="xl159 2 4" xfId="1561"/>
    <cellStyle name="xl159 3" xfId="380"/>
    <cellStyle name="xl159 3 2" xfId="2420"/>
    <cellStyle name="xl159 3 3" xfId="2419"/>
    <cellStyle name="xl159 4" xfId="672"/>
    <cellStyle name="xl159 4 2" xfId="1829"/>
    <cellStyle name="xl159 4 3" xfId="980"/>
    <cellStyle name="xl159 5" xfId="2035"/>
    <cellStyle name="xl159 5 2" xfId="2421"/>
    <cellStyle name="xl159 6" xfId="2422"/>
    <cellStyle name="xl159 6 2" xfId="2423"/>
    <cellStyle name="xl160" xfId="90"/>
    <cellStyle name="xl160 2" xfId="381"/>
    <cellStyle name="xl160 2 2" xfId="754"/>
    <cellStyle name="xl160 2 2 2" xfId="2424"/>
    <cellStyle name="xl160 2 3" xfId="981"/>
    <cellStyle name="xl160 2 4" xfId="1562"/>
    <cellStyle name="xl160 3" xfId="382"/>
    <cellStyle name="xl160 3 2" xfId="2426"/>
    <cellStyle name="xl160 3 3" xfId="2425"/>
    <cellStyle name="xl160 4" xfId="673"/>
    <cellStyle name="xl160 4 2" xfId="1830"/>
    <cellStyle name="xl160 4 3" xfId="982"/>
    <cellStyle name="xl160 5" xfId="2042"/>
    <cellStyle name="xl160 5 2" xfId="2427"/>
    <cellStyle name="xl160 6" xfId="2428"/>
    <cellStyle name="xl160 6 2" xfId="2429"/>
    <cellStyle name="xl161" xfId="91"/>
    <cellStyle name="xl161 2" xfId="383"/>
    <cellStyle name="xl161 2 2" xfId="755"/>
    <cellStyle name="xl161 2 2 2" xfId="2430"/>
    <cellStyle name="xl161 2 3" xfId="983"/>
    <cellStyle name="xl161 2 4" xfId="1563"/>
    <cellStyle name="xl161 3" xfId="384"/>
    <cellStyle name="xl161 3 2" xfId="2432"/>
    <cellStyle name="xl161 3 3" xfId="2431"/>
    <cellStyle name="xl161 4" xfId="674"/>
    <cellStyle name="xl161 4 2" xfId="1831"/>
    <cellStyle name="xl161 4 3" xfId="984"/>
    <cellStyle name="xl161 5" xfId="2046"/>
    <cellStyle name="xl161 5 2" xfId="2433"/>
    <cellStyle name="xl161 6" xfId="2434"/>
    <cellStyle name="xl161 6 2" xfId="2435"/>
    <cellStyle name="xl162" xfId="92"/>
    <cellStyle name="xl162 2" xfId="385"/>
    <cellStyle name="xl162 2 2" xfId="756"/>
    <cellStyle name="xl162 2 2 2" xfId="2436"/>
    <cellStyle name="xl162 2 3" xfId="985"/>
    <cellStyle name="xl162 2 4" xfId="1564"/>
    <cellStyle name="xl162 3" xfId="386"/>
    <cellStyle name="xl162 3 2" xfId="2438"/>
    <cellStyle name="xl162 3 3" xfId="2437"/>
    <cellStyle name="xl162 4" xfId="676"/>
    <cellStyle name="xl162 4 2" xfId="1832"/>
    <cellStyle name="xl162 4 3" xfId="986"/>
    <cellStyle name="xl162 5" xfId="2047"/>
    <cellStyle name="xl162 5 2" xfId="2439"/>
    <cellStyle name="xl162 6" xfId="2440"/>
    <cellStyle name="xl162 6 2" xfId="2441"/>
    <cellStyle name="xl163" xfId="93"/>
    <cellStyle name="xl163 2" xfId="387"/>
    <cellStyle name="xl163 2 2" xfId="757"/>
    <cellStyle name="xl163 2 2 2" xfId="2442"/>
    <cellStyle name="xl163 2 3" xfId="987"/>
    <cellStyle name="xl163 2 4" xfId="1565"/>
    <cellStyle name="xl163 3" xfId="388"/>
    <cellStyle name="xl163 3 2" xfId="2444"/>
    <cellStyle name="xl163 3 3" xfId="2443"/>
    <cellStyle name="xl163 4" xfId="623"/>
    <cellStyle name="xl163 4 2" xfId="1833"/>
    <cellStyle name="xl163 4 3" xfId="988"/>
    <cellStyle name="xl163 5" xfId="2048"/>
    <cellStyle name="xl163 5 2" xfId="2445"/>
    <cellStyle name="xl163 6" xfId="2446"/>
    <cellStyle name="xl163 6 2" xfId="2447"/>
    <cellStyle name="xl164" xfId="94"/>
    <cellStyle name="xl164 2" xfId="389"/>
    <cellStyle name="xl164 2 2" xfId="758"/>
    <cellStyle name="xl164 2 2 2" xfId="2448"/>
    <cellStyle name="xl164 2 3" xfId="989"/>
    <cellStyle name="xl164 2 4" xfId="1566"/>
    <cellStyle name="xl164 3" xfId="390"/>
    <cellStyle name="xl164 3 2" xfId="2450"/>
    <cellStyle name="xl164 3 3" xfId="2449"/>
    <cellStyle name="xl164 4" xfId="631"/>
    <cellStyle name="xl164 4 2" xfId="1834"/>
    <cellStyle name="xl164 4 3" xfId="990"/>
    <cellStyle name="xl164 5" xfId="2049"/>
    <cellStyle name="xl164 5 2" xfId="2451"/>
    <cellStyle name="xl164 6" xfId="2452"/>
    <cellStyle name="xl164 6 2" xfId="2453"/>
    <cellStyle name="xl165" xfId="95"/>
    <cellStyle name="xl165 2" xfId="391"/>
    <cellStyle name="xl165 2 2" xfId="759"/>
    <cellStyle name="xl165 2 2 2" xfId="2454"/>
    <cellStyle name="xl165 2 3" xfId="991"/>
    <cellStyle name="xl165 2 4" xfId="1567"/>
    <cellStyle name="xl165 3" xfId="392"/>
    <cellStyle name="xl165 3 2" xfId="2456"/>
    <cellStyle name="xl165 3 3" xfId="2455"/>
    <cellStyle name="xl165 4" xfId="641"/>
    <cellStyle name="xl165 4 2" xfId="1835"/>
    <cellStyle name="xl165 4 3" xfId="992"/>
    <cellStyle name="xl165 5" xfId="2050"/>
    <cellStyle name="xl165 5 2" xfId="2457"/>
    <cellStyle name="xl165 6" xfId="2458"/>
    <cellStyle name="xl165 6 2" xfId="2459"/>
    <cellStyle name="xl166" xfId="96"/>
    <cellStyle name="xl166 2" xfId="393"/>
    <cellStyle name="xl166 2 2" xfId="760"/>
    <cellStyle name="xl166 2 2 2" xfId="2460"/>
    <cellStyle name="xl166 2 3" xfId="993"/>
    <cellStyle name="xl166 2 4" xfId="1568"/>
    <cellStyle name="xl166 3" xfId="394"/>
    <cellStyle name="xl166 3 2" xfId="2462"/>
    <cellStyle name="xl166 3 3" xfId="2461"/>
    <cellStyle name="xl166 4" xfId="646"/>
    <cellStyle name="xl166 4 2" xfId="1836"/>
    <cellStyle name="xl166 4 3" xfId="994"/>
    <cellStyle name="xl166 5" xfId="2051"/>
    <cellStyle name="xl166 5 2" xfId="2463"/>
    <cellStyle name="xl166 6" xfId="2464"/>
    <cellStyle name="xl166 6 2" xfId="2465"/>
    <cellStyle name="xl167" xfId="97"/>
    <cellStyle name="xl167 2" xfId="395"/>
    <cellStyle name="xl167 2 2" xfId="761"/>
    <cellStyle name="xl167 2 2 2" xfId="2466"/>
    <cellStyle name="xl167 2 3" xfId="995"/>
    <cellStyle name="xl167 2 4" xfId="1569"/>
    <cellStyle name="xl167 3" xfId="396"/>
    <cellStyle name="xl167 3 2" xfId="2468"/>
    <cellStyle name="xl167 3 3" xfId="2467"/>
    <cellStyle name="xl167 4" xfId="650"/>
    <cellStyle name="xl167 4 2" xfId="1837"/>
    <cellStyle name="xl167 4 3" xfId="996"/>
    <cellStyle name="xl167 5" xfId="2052"/>
    <cellStyle name="xl167 5 2" xfId="2469"/>
    <cellStyle name="xl167 6" xfId="2470"/>
    <cellStyle name="xl167 6 2" xfId="2471"/>
    <cellStyle name="xl168" xfId="98"/>
    <cellStyle name="xl168 2" xfId="397"/>
    <cellStyle name="xl168 2 2" xfId="762"/>
    <cellStyle name="xl168 2 2 2" xfId="2472"/>
    <cellStyle name="xl168 2 3" xfId="997"/>
    <cellStyle name="xl168 2 4" xfId="1570"/>
    <cellStyle name="xl168 3" xfId="398"/>
    <cellStyle name="xl168 3 2" xfId="2474"/>
    <cellStyle name="xl168 3 3" xfId="2473"/>
    <cellStyle name="xl168 4" xfId="654"/>
    <cellStyle name="xl168 4 2" xfId="1838"/>
    <cellStyle name="xl168 4 3" xfId="998"/>
    <cellStyle name="xl168 5" xfId="2053"/>
    <cellStyle name="xl168 5 2" xfId="2475"/>
    <cellStyle name="xl168 6" xfId="2476"/>
    <cellStyle name="xl168 6 2" xfId="2477"/>
    <cellStyle name="xl169" xfId="99"/>
    <cellStyle name="xl169 2" xfId="399"/>
    <cellStyle name="xl169 2 2" xfId="763"/>
    <cellStyle name="xl169 2 2 2" xfId="2478"/>
    <cellStyle name="xl169 2 3" xfId="999"/>
    <cellStyle name="xl169 2 4" xfId="1571"/>
    <cellStyle name="xl169 3" xfId="400"/>
    <cellStyle name="xl169 3 2" xfId="2480"/>
    <cellStyle name="xl169 3 3" xfId="2479"/>
    <cellStyle name="xl169 4" xfId="677"/>
    <cellStyle name="xl169 4 2" xfId="1839"/>
    <cellStyle name="xl169 4 3" xfId="1000"/>
    <cellStyle name="xl169 5" xfId="2054"/>
    <cellStyle name="xl169 5 2" xfId="2481"/>
    <cellStyle name="xl169 6" xfId="2482"/>
    <cellStyle name="xl169 6 2" xfId="2483"/>
    <cellStyle name="xl170" xfId="100"/>
    <cellStyle name="xl170 2" xfId="401"/>
    <cellStyle name="xl170 2 2" xfId="764"/>
    <cellStyle name="xl170 2 2 2" xfId="2484"/>
    <cellStyle name="xl170 2 3" xfId="1001"/>
    <cellStyle name="xl170 2 4" xfId="1572"/>
    <cellStyle name="xl170 3" xfId="402"/>
    <cellStyle name="xl170 3 2" xfId="2486"/>
    <cellStyle name="xl170 3 3" xfId="2485"/>
    <cellStyle name="xl170 4" xfId="680"/>
    <cellStyle name="xl170 4 2" xfId="1840"/>
    <cellStyle name="xl170 4 3" xfId="1002"/>
    <cellStyle name="xl170 5" xfId="2055"/>
    <cellStyle name="xl170 5 2" xfId="2487"/>
    <cellStyle name="xl170 6" xfId="2488"/>
    <cellStyle name="xl170 6 2" xfId="2489"/>
    <cellStyle name="xl171" xfId="101"/>
    <cellStyle name="xl171 2" xfId="403"/>
    <cellStyle name="xl171 2 2" xfId="765"/>
    <cellStyle name="xl171 2 2 2" xfId="2490"/>
    <cellStyle name="xl171 2 3" xfId="1003"/>
    <cellStyle name="xl171 2 4" xfId="1573"/>
    <cellStyle name="xl171 3" xfId="404"/>
    <cellStyle name="xl171 3 2" xfId="2492"/>
    <cellStyle name="xl171 3 3" xfId="2491"/>
    <cellStyle name="xl171 4" xfId="683"/>
    <cellStyle name="xl171 4 2" xfId="1841"/>
    <cellStyle name="xl171 4 3" xfId="1004"/>
    <cellStyle name="xl171 5" xfId="2056"/>
    <cellStyle name="xl171 5 2" xfId="2493"/>
    <cellStyle name="xl171 6" xfId="2494"/>
    <cellStyle name="xl171 6 2" xfId="2495"/>
    <cellStyle name="xl172" xfId="102"/>
    <cellStyle name="xl172 2" xfId="405"/>
    <cellStyle name="xl172 2 2" xfId="766"/>
    <cellStyle name="xl172 2 2 2" xfId="2496"/>
    <cellStyle name="xl172 2 3" xfId="1005"/>
    <cellStyle name="xl172 2 4" xfId="1574"/>
    <cellStyle name="xl172 3" xfId="406"/>
    <cellStyle name="xl172 3 2" xfId="2498"/>
    <cellStyle name="xl172 3 3" xfId="2497"/>
    <cellStyle name="xl172 4" xfId="686"/>
    <cellStyle name="xl172 4 2" xfId="1842"/>
    <cellStyle name="xl172 4 3" xfId="1006"/>
    <cellStyle name="xl172 5" xfId="2002"/>
    <cellStyle name="xl172 5 2" xfId="2499"/>
    <cellStyle name="xl172 6" xfId="2500"/>
    <cellStyle name="xl172 6 2" xfId="2501"/>
    <cellStyle name="xl173" xfId="103"/>
    <cellStyle name="xl173 2" xfId="407"/>
    <cellStyle name="xl173 2 2" xfId="767"/>
    <cellStyle name="xl173 2 2 2" xfId="2502"/>
    <cellStyle name="xl173 2 3" xfId="1007"/>
    <cellStyle name="xl173 2 4" xfId="1575"/>
    <cellStyle name="xl173 3" xfId="408"/>
    <cellStyle name="xl173 3 2" xfId="2504"/>
    <cellStyle name="xl173 3 3" xfId="2503"/>
    <cellStyle name="xl173 4" xfId="678"/>
    <cellStyle name="xl173 4 2" xfId="1843"/>
    <cellStyle name="xl173 4 3" xfId="1008"/>
    <cellStyle name="xl173 5" xfId="2007"/>
    <cellStyle name="xl173 5 2" xfId="2505"/>
    <cellStyle name="xl173 6" xfId="2506"/>
    <cellStyle name="xl173 6 2" xfId="2507"/>
    <cellStyle name="xl174" xfId="104"/>
    <cellStyle name="xl174 2" xfId="409"/>
    <cellStyle name="xl174 2 2" xfId="768"/>
    <cellStyle name="xl174 2 2 2" xfId="2508"/>
    <cellStyle name="xl174 2 3" xfId="1009"/>
    <cellStyle name="xl174 2 4" xfId="1576"/>
    <cellStyle name="xl174 3" xfId="410"/>
    <cellStyle name="xl174 3 2" xfId="2510"/>
    <cellStyle name="xl174 3 3" xfId="2509"/>
    <cellStyle name="xl174 4" xfId="681"/>
    <cellStyle name="xl174 4 2" xfId="1844"/>
    <cellStyle name="xl174 4 3" xfId="1010"/>
    <cellStyle name="xl174 5" xfId="2013"/>
    <cellStyle name="xl174 5 2" xfId="2511"/>
    <cellStyle name="xl174 6" xfId="2512"/>
    <cellStyle name="xl174 6 2" xfId="2513"/>
    <cellStyle name="xl175" xfId="105"/>
    <cellStyle name="xl175 2" xfId="411"/>
    <cellStyle name="xl175 2 2" xfId="769"/>
    <cellStyle name="xl175 2 2 2" xfId="2514"/>
    <cellStyle name="xl175 2 3" xfId="1011"/>
    <cellStyle name="xl175 2 4" xfId="1577"/>
    <cellStyle name="xl175 3" xfId="412"/>
    <cellStyle name="xl175 3 2" xfId="2516"/>
    <cellStyle name="xl175 3 3" xfId="2515"/>
    <cellStyle name="xl175 4" xfId="679"/>
    <cellStyle name="xl175 4 2" xfId="1845"/>
    <cellStyle name="xl175 4 3" xfId="1012"/>
    <cellStyle name="xl175 5" xfId="2017"/>
    <cellStyle name="xl175 5 2" xfId="2517"/>
    <cellStyle name="xl175 6" xfId="2518"/>
    <cellStyle name="xl175 6 2" xfId="2519"/>
    <cellStyle name="xl176" xfId="106"/>
    <cellStyle name="xl176 2" xfId="413"/>
    <cellStyle name="xl176 2 2" xfId="770"/>
    <cellStyle name="xl176 2 2 2" xfId="2520"/>
    <cellStyle name="xl176 2 3" xfId="1013"/>
    <cellStyle name="xl176 2 4" xfId="1578"/>
    <cellStyle name="xl176 3" xfId="414"/>
    <cellStyle name="xl176 3 2" xfId="2522"/>
    <cellStyle name="xl176 3 3" xfId="2521"/>
    <cellStyle name="xl176 4" xfId="632"/>
    <cellStyle name="xl176 4 2" xfId="1846"/>
    <cellStyle name="xl176 4 3" xfId="1014"/>
    <cellStyle name="xl176 5" xfId="2020"/>
    <cellStyle name="xl176 5 2" xfId="2523"/>
    <cellStyle name="xl176 6" xfId="2524"/>
    <cellStyle name="xl176 6 2" xfId="2525"/>
    <cellStyle name="xl177" xfId="107"/>
    <cellStyle name="xl177 2" xfId="415"/>
    <cellStyle name="xl177 2 2" xfId="771"/>
    <cellStyle name="xl177 2 2 2" xfId="2526"/>
    <cellStyle name="xl177 2 3" xfId="1015"/>
    <cellStyle name="xl177 2 4" xfId="1579"/>
    <cellStyle name="xl177 3" xfId="416"/>
    <cellStyle name="xl177 3 2" xfId="2528"/>
    <cellStyle name="xl177 3 3" xfId="2527"/>
    <cellStyle name="xl177 4" xfId="622"/>
    <cellStyle name="xl177 4 2" xfId="1847"/>
    <cellStyle name="xl177 4 3" xfId="1016"/>
    <cellStyle name="xl177 5" xfId="2023"/>
    <cellStyle name="xl177 5 2" xfId="2529"/>
    <cellStyle name="xl177 6" xfId="2530"/>
    <cellStyle name="xl177 6 2" xfId="2531"/>
    <cellStyle name="xl178" xfId="108"/>
    <cellStyle name="xl178 2" xfId="417"/>
    <cellStyle name="xl178 2 2" xfId="772"/>
    <cellStyle name="xl178 2 2 2" xfId="2532"/>
    <cellStyle name="xl178 2 3" xfId="1017"/>
    <cellStyle name="xl178 2 4" xfId="1580"/>
    <cellStyle name="xl178 3" xfId="418"/>
    <cellStyle name="xl178 3 2" xfId="2534"/>
    <cellStyle name="xl178 3 3" xfId="2533"/>
    <cellStyle name="xl178 4" xfId="633"/>
    <cellStyle name="xl178 4 2" xfId="1848"/>
    <cellStyle name="xl178 4 3" xfId="1018"/>
    <cellStyle name="xl178 5" xfId="2038"/>
    <cellStyle name="xl178 5 2" xfId="2535"/>
    <cellStyle name="xl178 6" xfId="2536"/>
    <cellStyle name="xl178 6 2" xfId="2537"/>
    <cellStyle name="xl179" xfId="109"/>
    <cellStyle name="xl179 2" xfId="419"/>
    <cellStyle name="xl179 2 2" xfId="773"/>
    <cellStyle name="xl179 2 2 2" xfId="2538"/>
    <cellStyle name="xl179 2 3" xfId="1019"/>
    <cellStyle name="xl179 2 4" xfId="1581"/>
    <cellStyle name="xl179 3" xfId="420"/>
    <cellStyle name="xl179 3 2" xfId="2540"/>
    <cellStyle name="xl179 3 3" xfId="2539"/>
    <cellStyle name="xl179 4" xfId="642"/>
    <cellStyle name="xl179 4 2" xfId="1849"/>
    <cellStyle name="xl179 4 3" xfId="1020"/>
    <cellStyle name="xl179 5" xfId="2008"/>
    <cellStyle name="xl179 5 2" xfId="2541"/>
    <cellStyle name="xl179 6" xfId="2542"/>
    <cellStyle name="xl180" xfId="110"/>
    <cellStyle name="xl180 2" xfId="421"/>
    <cellStyle name="xl180 2 2" xfId="774"/>
    <cellStyle name="xl180 2 2 2" xfId="2543"/>
    <cellStyle name="xl180 2 3" xfId="1021"/>
    <cellStyle name="xl180 2 4" xfId="1582"/>
    <cellStyle name="xl180 3" xfId="422"/>
    <cellStyle name="xl180 3 2" xfId="2545"/>
    <cellStyle name="xl180 3 3" xfId="2544"/>
    <cellStyle name="xl180 4" xfId="656"/>
    <cellStyle name="xl180 4 2" xfId="1850"/>
    <cellStyle name="xl180 4 3" xfId="1022"/>
    <cellStyle name="xl180 5" xfId="2043"/>
    <cellStyle name="xl180 5 2" xfId="2546"/>
    <cellStyle name="xl180 6" xfId="2547"/>
    <cellStyle name="xl180 6 2" xfId="2548"/>
    <cellStyle name="xl181" xfId="111"/>
    <cellStyle name="xl181 2" xfId="423"/>
    <cellStyle name="xl181 2 2" xfId="775"/>
    <cellStyle name="xl181 2 2 2" xfId="2549"/>
    <cellStyle name="xl181 2 3" xfId="1023"/>
    <cellStyle name="xl181 2 4" xfId="1583"/>
    <cellStyle name="xl181 3" xfId="424"/>
    <cellStyle name="xl181 3 2" xfId="2551"/>
    <cellStyle name="xl181 3 3" xfId="2550"/>
    <cellStyle name="xl181 4" xfId="684"/>
    <cellStyle name="xl181 4 2" xfId="1851"/>
    <cellStyle name="xl181 4 3" xfId="1024"/>
    <cellStyle name="xl181 5" xfId="2057"/>
    <cellStyle name="xl181 5 2" xfId="2552"/>
    <cellStyle name="xl181 6" xfId="2553"/>
    <cellStyle name="xl181 6 2" xfId="2554"/>
    <cellStyle name="xl182" xfId="112"/>
    <cellStyle name="xl182 2" xfId="425"/>
    <cellStyle name="xl182 2 2" xfId="776"/>
    <cellStyle name="xl182 2 2 2" xfId="2555"/>
    <cellStyle name="xl182 2 3" xfId="1025"/>
    <cellStyle name="xl182 2 4" xfId="1584"/>
    <cellStyle name="xl182 3" xfId="426"/>
    <cellStyle name="xl182 3 2" xfId="2557"/>
    <cellStyle name="xl182 3 3" xfId="2556"/>
    <cellStyle name="xl182 4" xfId="626"/>
    <cellStyle name="xl182 4 2" xfId="1852"/>
    <cellStyle name="xl182 4 3" xfId="1026"/>
    <cellStyle name="xl182 5" xfId="2060"/>
    <cellStyle name="xl182 5 2" xfId="2558"/>
    <cellStyle name="xl182 6" xfId="2559"/>
    <cellStyle name="xl182 6 2" xfId="2560"/>
    <cellStyle name="xl183" xfId="113"/>
    <cellStyle name="xl183 2" xfId="2062"/>
    <cellStyle name="xl183 2 2" xfId="2561"/>
    <cellStyle name="xl183 3" xfId="2562"/>
    <cellStyle name="xl183 4" xfId="2563"/>
    <cellStyle name="xl184" xfId="114"/>
    <cellStyle name="xl184 2" xfId="2064"/>
    <cellStyle name="xl184 2 2" xfId="2564"/>
    <cellStyle name="xl184 3" xfId="2565"/>
    <cellStyle name="xl184 4" xfId="2566"/>
    <cellStyle name="xl185" xfId="115"/>
    <cellStyle name="xl185 2" xfId="2058"/>
    <cellStyle name="xl185 2 2" xfId="2567"/>
    <cellStyle name="xl185 3" xfId="2568"/>
    <cellStyle name="xl185 4" xfId="2569"/>
    <cellStyle name="xl186" xfId="116"/>
    <cellStyle name="xl186 2" xfId="2061"/>
    <cellStyle name="xl186 2 2" xfId="2570"/>
    <cellStyle name="xl186 3" xfId="2571"/>
    <cellStyle name="xl187" xfId="117"/>
    <cellStyle name="xl187 2" xfId="2059"/>
    <cellStyle name="xl187 2 2" xfId="2572"/>
    <cellStyle name="xl187 3" xfId="2573"/>
    <cellStyle name="xl188" xfId="2000"/>
    <cellStyle name="xl189" xfId="2027"/>
    <cellStyle name="xl190" xfId="2029"/>
    <cellStyle name="xl191" xfId="2032"/>
    <cellStyle name="xl192" xfId="2036"/>
    <cellStyle name="xl193" xfId="2041"/>
    <cellStyle name="xl194" xfId="2009"/>
    <cellStyle name="xl195" xfId="2044"/>
    <cellStyle name="xl196" xfId="2014"/>
    <cellStyle name="xl197" xfId="2063"/>
    <cellStyle name="xl198" xfId="2001"/>
    <cellStyle name="xl199" xfId="2030"/>
    <cellStyle name="xl200" xfId="2004"/>
    <cellStyle name="xl21" xfId="118"/>
    <cellStyle name="xl21 2" xfId="119"/>
    <cellStyle name="xl21 2 2" xfId="2574"/>
    <cellStyle name="xl21 3" xfId="427"/>
    <cellStyle name="xl21 3 2" xfId="777"/>
    <cellStyle name="xl21 3 2 2" xfId="1585"/>
    <cellStyle name="xl21 3 2 3" xfId="2575"/>
    <cellStyle name="xl21 3 3" xfId="1027"/>
    <cellStyle name="xl21 3 3 2" xfId="1412"/>
    <cellStyle name="xl21 3 4" xfId="1586"/>
    <cellStyle name="xl21 4" xfId="689"/>
    <cellStyle name="xl21 4 2" xfId="1587"/>
    <cellStyle name="xl21 4 3" xfId="1853"/>
    <cellStyle name="xl21 4 4" xfId="1028"/>
    <cellStyle name="xl21 4 4 2" xfId="2576"/>
    <cellStyle name="xl21 5" xfId="2577"/>
    <cellStyle name="xl22" xfId="120"/>
    <cellStyle name="xl22 2" xfId="121"/>
    <cellStyle name="xl22 2 2" xfId="1588"/>
    <cellStyle name="xl22 2 3" xfId="1589"/>
    <cellStyle name="xl22 3" xfId="428"/>
    <cellStyle name="xl22 3 2" xfId="778"/>
    <cellStyle name="xl22 3 2 2" xfId="1590"/>
    <cellStyle name="xl22 3 3" xfId="1029"/>
    <cellStyle name="xl22 3 3 2" xfId="1413"/>
    <cellStyle name="xl22 3 4" xfId="1591"/>
    <cellStyle name="xl22 4" xfId="527"/>
    <cellStyle name="xl22 4 2" xfId="1592"/>
    <cellStyle name="xl22 4 3" xfId="1854"/>
    <cellStyle name="xl22 4 4" xfId="1030"/>
    <cellStyle name="xl22 5" xfId="1593"/>
    <cellStyle name="xl22 5 2" xfId="2578"/>
    <cellStyle name="xl23" xfId="122"/>
    <cellStyle name="xl23 2" xfId="123"/>
    <cellStyle name="xl23 2 2" xfId="1594"/>
    <cellStyle name="xl23 2 3" xfId="1595"/>
    <cellStyle name="xl23 3" xfId="429"/>
    <cellStyle name="xl23 3 2" xfId="779"/>
    <cellStyle name="xl23 3 2 2" xfId="1596"/>
    <cellStyle name="xl23 3 3" xfId="1031"/>
    <cellStyle name="xl23 3 3 2" xfId="1414"/>
    <cellStyle name="xl23 3 4" xfId="1597"/>
    <cellStyle name="xl23 4" xfId="533"/>
    <cellStyle name="xl23 4 2" xfId="1598"/>
    <cellStyle name="xl23 4 3" xfId="1855"/>
    <cellStyle name="xl23 4 4" xfId="1032"/>
    <cellStyle name="xl23 5" xfId="1599"/>
    <cellStyle name="xl23 5 2" xfId="2579"/>
    <cellStyle name="xl24" xfId="124"/>
    <cellStyle name="xl24 2" xfId="125"/>
    <cellStyle name="xl24 2 2" xfId="1600"/>
    <cellStyle name="xl24 2 3" xfId="1601"/>
    <cellStyle name="xl24 3" xfId="430"/>
    <cellStyle name="xl24 3 2" xfId="780"/>
    <cellStyle name="xl24 3 2 2" xfId="1602"/>
    <cellStyle name="xl24 3 2 3" xfId="2580"/>
    <cellStyle name="xl24 3 3" xfId="1033"/>
    <cellStyle name="xl24 3 3 2" xfId="1415"/>
    <cellStyle name="xl24 3 4" xfId="1603"/>
    <cellStyle name="xl24 4" xfId="537"/>
    <cellStyle name="xl24 4 2" xfId="1604"/>
    <cellStyle name="xl24 4 3" xfId="1856"/>
    <cellStyle name="xl24 4 4" xfId="1034"/>
    <cellStyle name="xl24 5" xfId="1605"/>
    <cellStyle name="xl24 5 2" xfId="2581"/>
    <cellStyle name="xl25" xfId="126"/>
    <cellStyle name="xl25 2" xfId="127"/>
    <cellStyle name="xl25 2 2" xfId="1606"/>
    <cellStyle name="xl25 2 3" xfId="1607"/>
    <cellStyle name="xl25 3" xfId="431"/>
    <cellStyle name="xl25 3 2" xfId="781"/>
    <cellStyle name="xl25 3 2 2" xfId="1608"/>
    <cellStyle name="xl25 3 2 3" xfId="2582"/>
    <cellStyle name="xl25 3 3" xfId="1035"/>
    <cellStyle name="xl25 3 3 2" xfId="1416"/>
    <cellStyle name="xl25 3 4" xfId="1609"/>
    <cellStyle name="xl25 4" xfId="544"/>
    <cellStyle name="xl25 4 2" xfId="1610"/>
    <cellStyle name="xl25 4 3" xfId="1857"/>
    <cellStyle name="xl25 4 4" xfId="1036"/>
    <cellStyle name="xl25 5" xfId="1611"/>
    <cellStyle name="xl25 5 2" xfId="2583"/>
    <cellStyle name="xl25 6" xfId="2584"/>
    <cellStyle name="xl26" xfId="8"/>
    <cellStyle name="xl26 2" xfId="128"/>
    <cellStyle name="xl26 2 2" xfId="1612"/>
    <cellStyle name="xl26 2 3" xfId="1613"/>
    <cellStyle name="xl26 3" xfId="432"/>
    <cellStyle name="xl26 3 2" xfId="782"/>
    <cellStyle name="xl26 3 2 2" xfId="1614"/>
    <cellStyle name="xl26 3 2 3" xfId="2585"/>
    <cellStyle name="xl26 3 3" xfId="1037"/>
    <cellStyle name="xl26 3 3 2" xfId="1417"/>
    <cellStyle name="xl26 3 4" xfId="1615"/>
    <cellStyle name="xl26 4" xfId="559"/>
    <cellStyle name="xl26 4 2" xfId="1616"/>
    <cellStyle name="xl26 4 3" xfId="1858"/>
    <cellStyle name="xl26 4 4" xfId="1038"/>
    <cellStyle name="xl26 5" xfId="1617"/>
    <cellStyle name="xl26 5 2" xfId="2586"/>
    <cellStyle name="xl26 6" xfId="2587"/>
    <cellStyle name="xl27" xfId="129"/>
    <cellStyle name="xl27 2" xfId="433"/>
    <cellStyle name="xl27 2 2" xfId="783"/>
    <cellStyle name="xl27 2 2 2" xfId="1618"/>
    <cellStyle name="xl27 2 3" xfId="1039"/>
    <cellStyle name="xl27 2 4" xfId="1619"/>
    <cellStyle name="xl27 3" xfId="531"/>
    <cellStyle name="xl27 3 2" xfId="1418"/>
    <cellStyle name="xl27 3 3" xfId="1620"/>
    <cellStyle name="xl27 3 3 2" xfId="2588"/>
    <cellStyle name="xl27 3 4" xfId="1859"/>
    <cellStyle name="xl27 3 5" xfId="1040"/>
    <cellStyle name="xl27 4" xfId="1621"/>
    <cellStyle name="xl27 4 2" xfId="2589"/>
    <cellStyle name="xl27 5" xfId="1622"/>
    <cellStyle name="xl27 5 2" xfId="2590"/>
    <cellStyle name="xl28" xfId="130"/>
    <cellStyle name="xl28 2" xfId="434"/>
    <cellStyle name="xl28 2 2" xfId="784"/>
    <cellStyle name="xl28 2 2 2" xfId="1623"/>
    <cellStyle name="xl28 2 3" xfId="1041"/>
    <cellStyle name="xl28 2 4" xfId="1624"/>
    <cellStyle name="xl28 3" xfId="561"/>
    <cellStyle name="xl28 3 2" xfId="1419"/>
    <cellStyle name="xl28 3 3" xfId="1625"/>
    <cellStyle name="xl28 3 3 2" xfId="2591"/>
    <cellStyle name="xl28 3 4" xfId="1860"/>
    <cellStyle name="xl28 3 5" xfId="1042"/>
    <cellStyle name="xl28 4" xfId="1626"/>
    <cellStyle name="xl28 4 2" xfId="2592"/>
    <cellStyle name="xl28 5" xfId="1627"/>
    <cellStyle name="xl28 5 2" xfId="2593"/>
    <cellStyle name="xl29" xfId="131"/>
    <cellStyle name="xl29 2" xfId="435"/>
    <cellStyle name="xl29 2 2" xfId="785"/>
    <cellStyle name="xl29 2 2 2" xfId="1628"/>
    <cellStyle name="xl29 2 3" xfId="1043"/>
    <cellStyle name="xl29 2 4" xfId="1629"/>
    <cellStyle name="xl29 3" xfId="563"/>
    <cellStyle name="xl29 3 2" xfId="1420"/>
    <cellStyle name="xl29 3 3" xfId="1630"/>
    <cellStyle name="xl29 3 3 2" xfId="2594"/>
    <cellStyle name="xl29 3 4" xfId="1861"/>
    <cellStyle name="xl29 3 5" xfId="1044"/>
    <cellStyle name="xl29 4" xfId="1631"/>
    <cellStyle name="xl29 4 2" xfId="2595"/>
    <cellStyle name="xl29 5" xfId="1632"/>
    <cellStyle name="xl29 5 2" xfId="2596"/>
    <cellStyle name="xl30" xfId="132"/>
    <cellStyle name="xl30 2" xfId="436"/>
    <cellStyle name="xl30 2 2" xfId="786"/>
    <cellStyle name="xl30 2 2 2" xfId="1633"/>
    <cellStyle name="xl30 2 3" xfId="1045"/>
    <cellStyle name="xl30 2 4" xfId="1634"/>
    <cellStyle name="xl30 3" xfId="569"/>
    <cellStyle name="xl30 3 2" xfId="1421"/>
    <cellStyle name="xl30 3 3" xfId="1635"/>
    <cellStyle name="xl30 3 3 2" xfId="2597"/>
    <cellStyle name="xl30 3 4" xfId="1862"/>
    <cellStyle name="xl30 3 5" xfId="1046"/>
    <cellStyle name="xl30 4" xfId="1636"/>
    <cellStyle name="xl30 4 2" xfId="2598"/>
    <cellStyle name="xl30 5" xfId="1637"/>
    <cellStyle name="xl30 5 2" xfId="2599"/>
    <cellStyle name="xl30 6" xfId="2600"/>
    <cellStyle name="xl31" xfId="11"/>
    <cellStyle name="xl31 2" xfId="133"/>
    <cellStyle name="xl31 2 2" xfId="437"/>
    <cellStyle name="xl31 2 2 2" xfId="787"/>
    <cellStyle name="xl31 2 2 3" xfId="1047"/>
    <cellStyle name="xl31 2 2 4" xfId="2601"/>
    <cellStyle name="xl31 2 3" xfId="1422"/>
    <cellStyle name="xl31 2 3 2" xfId="1638"/>
    <cellStyle name="xl31 2 3 3" xfId="2602"/>
    <cellStyle name="xl31 2 4" xfId="1639"/>
    <cellStyle name="xl31 3" xfId="574"/>
    <cellStyle name="xl31 3 2" xfId="1640"/>
    <cellStyle name="xl31 3 3" xfId="1863"/>
    <cellStyle name="xl31 3 4" xfId="1048"/>
    <cellStyle name="xl31 4" xfId="1049"/>
    <cellStyle name="xl31 4 2" xfId="2603"/>
    <cellStyle name="xl31 4 3" xfId="2604"/>
    <cellStyle name="xl31 5" xfId="1641"/>
    <cellStyle name="xl31 5 2" xfId="2606"/>
    <cellStyle name="xl31 5 3" xfId="2605"/>
    <cellStyle name="xl31 6" xfId="2607"/>
    <cellStyle name="xl32" xfId="134"/>
    <cellStyle name="xl32 2" xfId="438"/>
    <cellStyle name="xl32 2 2" xfId="788"/>
    <cellStyle name="xl32 2 2 2" xfId="1642"/>
    <cellStyle name="xl32 2 3" xfId="1050"/>
    <cellStyle name="xl32 2 4" xfId="1643"/>
    <cellStyle name="xl32 3" xfId="690"/>
    <cellStyle name="xl32 3 2" xfId="1423"/>
    <cellStyle name="xl32 3 3" xfId="1644"/>
    <cellStyle name="xl32 3 3 2" xfId="2608"/>
    <cellStyle name="xl32 3 4" xfId="1864"/>
    <cellStyle name="xl32 3 5" xfId="1051"/>
    <cellStyle name="xl32 4" xfId="1645"/>
    <cellStyle name="xl32 4 2" xfId="2609"/>
    <cellStyle name="xl32 5" xfId="1646"/>
    <cellStyle name="xl32 5 2" xfId="2610"/>
    <cellStyle name="xl33" xfId="135"/>
    <cellStyle name="xl33 2" xfId="439"/>
    <cellStyle name="xl33 2 2" xfId="789"/>
    <cellStyle name="xl33 2 2 2" xfId="1647"/>
    <cellStyle name="xl33 2 2 3" xfId="2611"/>
    <cellStyle name="xl33 2 3" xfId="1052"/>
    <cellStyle name="xl33 2 3 2" xfId="1424"/>
    <cellStyle name="xl33 2 4" xfId="1648"/>
    <cellStyle name="xl33 3" xfId="538"/>
    <cellStyle name="xl33 3 2" xfId="1649"/>
    <cellStyle name="xl33 3 3" xfId="1865"/>
    <cellStyle name="xl33 3 4" xfId="1053"/>
    <cellStyle name="xl33 4" xfId="1425"/>
    <cellStyle name="xl33 4 2" xfId="1650"/>
    <cellStyle name="xl33 5" xfId="1651"/>
    <cellStyle name="xl33 5 2" xfId="2612"/>
    <cellStyle name="xl33 6" xfId="2613"/>
    <cellStyle name="xl34" xfId="136"/>
    <cellStyle name="xl34 2" xfId="440"/>
    <cellStyle name="xl34 2 2" xfId="790"/>
    <cellStyle name="xl34 2 2 2" xfId="1652"/>
    <cellStyle name="xl34 2 2 3" xfId="2614"/>
    <cellStyle name="xl34 2 3" xfId="1054"/>
    <cellStyle name="xl34 2 3 2" xfId="1426"/>
    <cellStyle name="xl34 2 4" xfId="1653"/>
    <cellStyle name="xl34 3" xfId="555"/>
    <cellStyle name="xl34 3 2" xfId="1654"/>
    <cellStyle name="xl34 3 3" xfId="1866"/>
    <cellStyle name="xl34 3 4" xfId="1055"/>
    <cellStyle name="xl34 4" xfId="1427"/>
    <cellStyle name="xl34 4 2" xfId="1655"/>
    <cellStyle name="xl34 5" xfId="1656"/>
    <cellStyle name="xl34 5 2" xfId="2615"/>
    <cellStyle name="xl34 6" xfId="2616"/>
    <cellStyle name="xl35" xfId="137"/>
    <cellStyle name="xl35 2" xfId="441"/>
    <cellStyle name="xl35 2 2" xfId="791"/>
    <cellStyle name="xl35 2 2 2" xfId="1657"/>
    <cellStyle name="xl35 2 3" xfId="1056"/>
    <cellStyle name="xl35 2 4" xfId="1658"/>
    <cellStyle name="xl35 3" xfId="564"/>
    <cellStyle name="xl35 3 2" xfId="1428"/>
    <cellStyle name="xl35 3 3" xfId="1659"/>
    <cellStyle name="xl35 3 3 2" xfId="2617"/>
    <cellStyle name="xl35 3 4" xfId="1867"/>
    <cellStyle name="xl35 3 5" xfId="1057"/>
    <cellStyle name="xl35 4" xfId="1660"/>
    <cellStyle name="xl35 4 2" xfId="2618"/>
    <cellStyle name="xl35 5" xfId="1661"/>
    <cellStyle name="xl36" xfId="138"/>
    <cellStyle name="xl36 2" xfId="442"/>
    <cellStyle name="xl36 2 2" xfId="792"/>
    <cellStyle name="xl36 2 2 2" xfId="1662"/>
    <cellStyle name="xl36 2 3" xfId="1058"/>
    <cellStyle name="xl36 2 4" xfId="1663"/>
    <cellStyle name="xl36 3" xfId="570"/>
    <cellStyle name="xl36 3 2" xfId="1429"/>
    <cellStyle name="xl36 3 3" xfId="1664"/>
    <cellStyle name="xl36 3 3 2" xfId="2619"/>
    <cellStyle name="xl36 3 4" xfId="1868"/>
    <cellStyle name="xl36 3 5" xfId="1059"/>
    <cellStyle name="xl36 4" xfId="1665"/>
    <cellStyle name="xl36 4 2" xfId="2620"/>
    <cellStyle name="xl36 5" xfId="1666"/>
    <cellStyle name="xl37" xfId="139"/>
    <cellStyle name="xl37 2" xfId="443"/>
    <cellStyle name="xl37 2 2" xfId="793"/>
    <cellStyle name="xl37 2 2 2" xfId="1667"/>
    <cellStyle name="xl37 2 3" xfId="1060"/>
    <cellStyle name="xl37 2 4" xfId="1668"/>
    <cellStyle name="xl37 3" xfId="575"/>
    <cellStyle name="xl37 3 2" xfId="1430"/>
    <cellStyle name="xl37 3 3" xfId="1669"/>
    <cellStyle name="xl37 3 3 2" xfId="2621"/>
    <cellStyle name="xl37 3 4" xfId="1869"/>
    <cellStyle name="xl37 3 5" xfId="1061"/>
    <cellStyle name="xl37 4" xfId="1670"/>
    <cellStyle name="xl37 4 2" xfId="2622"/>
    <cellStyle name="xl37 5" xfId="1671"/>
    <cellStyle name="xl37 5 2" xfId="2623"/>
    <cellStyle name="xl38" xfId="1"/>
    <cellStyle name="xl38 2" xfId="140"/>
    <cellStyle name="xl38 2 2" xfId="1672"/>
    <cellStyle name="xl38 2 3" xfId="1673"/>
    <cellStyle name="xl38 3" xfId="444"/>
    <cellStyle name="xl38 3 2" xfId="794"/>
    <cellStyle name="xl38 3 2 2" xfId="1674"/>
    <cellStyle name="xl38 3 2 3" xfId="2624"/>
    <cellStyle name="xl38 3 3" xfId="1062"/>
    <cellStyle name="xl38 3 3 2" xfId="1431"/>
    <cellStyle name="xl38 3 4" xfId="1675"/>
    <cellStyle name="xl38 4" xfId="578"/>
    <cellStyle name="xl38 4 2" xfId="1676"/>
    <cellStyle name="xl38 4 3" xfId="1870"/>
    <cellStyle name="xl38 4 4" xfId="1063"/>
    <cellStyle name="xl38 5" xfId="1677"/>
    <cellStyle name="xl38 5 2" xfId="2625"/>
    <cellStyle name="xl39" xfId="141"/>
    <cellStyle name="xl39 2" xfId="445"/>
    <cellStyle name="xl39 2 2" xfId="795"/>
    <cellStyle name="xl39 2 2 2" xfId="1678"/>
    <cellStyle name="xl39 2 3" xfId="1064"/>
    <cellStyle name="xl39 2 4" xfId="1679"/>
    <cellStyle name="xl39 3" xfId="556"/>
    <cellStyle name="xl39 3 2" xfId="1432"/>
    <cellStyle name="xl39 3 3" xfId="1680"/>
    <cellStyle name="xl39 3 3 2" xfId="2626"/>
    <cellStyle name="xl39 3 4" xfId="1871"/>
    <cellStyle name="xl39 3 5" xfId="1065"/>
    <cellStyle name="xl39 4" xfId="1681"/>
    <cellStyle name="xl39 4 2" xfId="2627"/>
    <cellStyle name="xl39 5" xfId="1682"/>
    <cellStyle name="xl39 5 2" xfId="2628"/>
    <cellStyle name="xl40" xfId="142"/>
    <cellStyle name="xl40 2" xfId="446"/>
    <cellStyle name="xl40 2 2" xfId="796"/>
    <cellStyle name="xl40 2 2 2" xfId="1683"/>
    <cellStyle name="xl40 2 3" xfId="1066"/>
    <cellStyle name="xl40 2 4" xfId="1684"/>
    <cellStyle name="xl40 3" xfId="548"/>
    <cellStyle name="xl40 3 2" xfId="1433"/>
    <cellStyle name="xl40 3 3" xfId="1872"/>
    <cellStyle name="xl40 3 4" xfId="1067"/>
    <cellStyle name="xl40 4" xfId="1685"/>
    <cellStyle name="xl40 4 2" xfId="2629"/>
    <cellStyle name="xl40 5" xfId="2630"/>
    <cellStyle name="xl41" xfId="143"/>
    <cellStyle name="xl41 2" xfId="447"/>
    <cellStyle name="xl41 2 2" xfId="797"/>
    <cellStyle name="xl41 2 2 2" xfId="1686"/>
    <cellStyle name="xl41 2 3" xfId="1068"/>
    <cellStyle name="xl41 2 4" xfId="1687"/>
    <cellStyle name="xl41 3" xfId="565"/>
    <cellStyle name="xl41 3 2" xfId="1434"/>
    <cellStyle name="xl41 3 3" xfId="1688"/>
    <cellStyle name="xl41 3 3 2" xfId="2631"/>
    <cellStyle name="xl41 3 4" xfId="1873"/>
    <cellStyle name="xl41 3 5" xfId="1069"/>
    <cellStyle name="xl41 4" xfId="1689"/>
    <cellStyle name="xl41 4 2" xfId="2632"/>
    <cellStyle name="xl41 5" xfId="1690"/>
    <cellStyle name="xl41 5 2" xfId="2633"/>
    <cellStyle name="xl42" xfId="2"/>
    <cellStyle name="xl42 2" xfId="144"/>
    <cellStyle name="xl42 2 2" xfId="1691"/>
    <cellStyle name="xl42 2 3" xfId="1692"/>
    <cellStyle name="xl42 3" xfId="448"/>
    <cellStyle name="xl42 3 2" xfId="798"/>
    <cellStyle name="xl42 3 2 2" xfId="1693"/>
    <cellStyle name="xl42 3 2 3" xfId="2634"/>
    <cellStyle name="xl42 3 3" xfId="1070"/>
    <cellStyle name="xl42 3 3 2" xfId="1435"/>
    <cellStyle name="xl42 3 4" xfId="1694"/>
    <cellStyle name="xl42 4" xfId="571"/>
    <cellStyle name="xl42 4 2" xfId="1695"/>
    <cellStyle name="xl42 4 2 2" xfId="2635"/>
    <cellStyle name="xl42 4 3" xfId="1874"/>
    <cellStyle name="xl42 4 4" xfId="1071"/>
    <cellStyle name="xl42 5" xfId="1696"/>
    <cellStyle name="xl42 5 2" xfId="2636"/>
    <cellStyle name="xl42 6" xfId="2637"/>
    <cellStyle name="xl43" xfId="12"/>
    <cellStyle name="xl43 2" xfId="145"/>
    <cellStyle name="xl43 2 2" xfId="449"/>
    <cellStyle name="xl43 2 2 2" xfId="799"/>
    <cellStyle name="xl43 2 2 3" xfId="1072"/>
    <cellStyle name="xl43 2 3" xfId="1697"/>
    <cellStyle name="xl43 2 4" xfId="1698"/>
    <cellStyle name="xl43 3" xfId="576"/>
    <cellStyle name="xl43 3 2" xfId="1436"/>
    <cellStyle name="xl43 3 3" xfId="1699"/>
    <cellStyle name="xl43 3 3 2" xfId="2638"/>
    <cellStyle name="xl43 3 4" xfId="1875"/>
    <cellStyle name="xl43 3 5" xfId="1073"/>
    <cellStyle name="xl43 4" xfId="1074"/>
    <cellStyle name="xl43 4 2" xfId="1700"/>
    <cellStyle name="xl43 4 3" xfId="2639"/>
    <cellStyle name="xl43 5" xfId="1701"/>
    <cellStyle name="xl43 5 2" xfId="2640"/>
    <cellStyle name="xl44" xfId="10"/>
    <cellStyle name="xl44 2" xfId="146"/>
    <cellStyle name="xl44 2 2" xfId="450"/>
    <cellStyle name="xl44 2 2 2" xfId="800"/>
    <cellStyle name="xl44 2 2 3" xfId="1075"/>
    <cellStyle name="xl44 2 2 4" xfId="2641"/>
    <cellStyle name="xl44 2 3" xfId="1437"/>
    <cellStyle name="xl44 2 3 2" xfId="1702"/>
    <cellStyle name="xl44 2 3 3" xfId="2642"/>
    <cellStyle name="xl44 2 4" xfId="1703"/>
    <cellStyle name="xl44 3" xfId="562"/>
    <cellStyle name="xl44 3 2" xfId="1704"/>
    <cellStyle name="xl44 3 3" xfId="1876"/>
    <cellStyle name="xl44 3 4" xfId="1076"/>
    <cellStyle name="xl44 4" xfId="1077"/>
    <cellStyle name="xl44 4 2" xfId="1438"/>
    <cellStyle name="xl44 4 3" xfId="2643"/>
    <cellStyle name="xl44 5" xfId="1705"/>
    <cellStyle name="xl44 5 2" xfId="2644"/>
    <cellStyle name="xl44 6" xfId="1957"/>
    <cellStyle name="xl45" xfId="147"/>
    <cellStyle name="xl45 2" xfId="451"/>
    <cellStyle name="xl45 2 2" xfId="801"/>
    <cellStyle name="xl45 2 2 2" xfId="1706"/>
    <cellStyle name="xl45 2 3" xfId="1078"/>
    <cellStyle name="xl45 2 4" xfId="1707"/>
    <cellStyle name="xl45 3" xfId="452"/>
    <cellStyle name="xl45 3 2" xfId="2645"/>
    <cellStyle name="xl45 4" xfId="566"/>
    <cellStyle name="xl45 4 2" xfId="1708"/>
    <cellStyle name="xl45 4 3" xfId="1877"/>
    <cellStyle name="xl45 4 4" xfId="1079"/>
    <cellStyle name="xl45 4 4 2" xfId="2646"/>
    <cellStyle name="xl45 5" xfId="1958"/>
    <cellStyle name="xl45 5 2" xfId="2647"/>
    <cellStyle name="xl45 6" xfId="2648"/>
    <cellStyle name="xl45 7" xfId="2649"/>
    <cellStyle name="xl45 8" xfId="2650"/>
    <cellStyle name="xl45 8 2" xfId="2651"/>
    <cellStyle name="xl46" xfId="148"/>
    <cellStyle name="xl46 2" xfId="453"/>
    <cellStyle name="xl46 2 2" xfId="802"/>
    <cellStyle name="xl46 2 3" xfId="1080"/>
    <cellStyle name="xl46 2 4" xfId="1709"/>
    <cellStyle name="xl46 3" xfId="580"/>
    <cellStyle name="xl46 3 2" xfId="1710"/>
    <cellStyle name="xl46 3 3" xfId="1878"/>
    <cellStyle name="xl46 3 4" xfId="1081"/>
    <cellStyle name="xl46 4" xfId="1959"/>
    <cellStyle name="xl46 4 2" xfId="2652"/>
    <cellStyle name="xl46 5" xfId="2653"/>
    <cellStyle name="xl46 6" xfId="2654"/>
    <cellStyle name="xl47" xfId="149"/>
    <cellStyle name="xl47 2" xfId="454"/>
    <cellStyle name="xl47 2 2" xfId="803"/>
    <cellStyle name="xl47 2 3" xfId="1082"/>
    <cellStyle name="xl47 2 4" xfId="1711"/>
    <cellStyle name="xl47 3" xfId="528"/>
    <cellStyle name="xl47 3 2" xfId="1879"/>
    <cellStyle name="xl47 3 3" xfId="1083"/>
    <cellStyle name="xl47 4" xfId="1969"/>
    <cellStyle name="xl47 4 2" xfId="2655"/>
    <cellStyle name="xl47 5" xfId="2656"/>
    <cellStyle name="xl47 6" xfId="2657"/>
    <cellStyle name="xl48" xfId="150"/>
    <cellStyle name="xl48 2" xfId="455"/>
    <cellStyle name="xl48 2 2" xfId="804"/>
    <cellStyle name="xl48 2 3" xfId="1084"/>
    <cellStyle name="xl48 2 4" xfId="1712"/>
    <cellStyle name="xl48 3" xfId="545"/>
    <cellStyle name="xl48 3 2" xfId="1880"/>
    <cellStyle name="xl48 3 3" xfId="1085"/>
    <cellStyle name="xl48 4" xfId="1932"/>
    <cellStyle name="xl48 4 2" xfId="2658"/>
    <cellStyle name="xl48 5" xfId="2659"/>
    <cellStyle name="xl48 6" xfId="2660"/>
    <cellStyle name="xl49" xfId="151"/>
    <cellStyle name="xl49 2" xfId="456"/>
    <cellStyle name="xl49 2 2" xfId="805"/>
    <cellStyle name="xl49 2 3" xfId="1086"/>
    <cellStyle name="xl49 2 4" xfId="1713"/>
    <cellStyle name="xl49 3" xfId="551"/>
    <cellStyle name="xl49 3 2" xfId="1881"/>
    <cellStyle name="xl49 3 3" xfId="1087"/>
    <cellStyle name="xl49 4" xfId="1944"/>
    <cellStyle name="xl49 4 2" xfId="2661"/>
    <cellStyle name="xl49 5" xfId="2662"/>
    <cellStyle name="xl49 6" xfId="2663"/>
    <cellStyle name="xl50" xfId="152"/>
    <cellStyle name="xl50 2" xfId="457"/>
    <cellStyle name="xl50 2 2" xfId="806"/>
    <cellStyle name="xl50 2 3" xfId="1088"/>
    <cellStyle name="xl50 2 4" xfId="1714"/>
    <cellStyle name="xl50 3" xfId="553"/>
    <cellStyle name="xl50 3 2" xfId="1882"/>
    <cellStyle name="xl50 3 3" xfId="1089"/>
    <cellStyle name="xl50 4" xfId="1949"/>
    <cellStyle name="xl50 5" xfId="2664"/>
    <cellStyle name="xl51" xfId="153"/>
    <cellStyle name="xl51 2" xfId="458"/>
    <cellStyle name="xl51 2 2" xfId="807"/>
    <cellStyle name="xl51 2 3" xfId="1090"/>
    <cellStyle name="xl51 2 4" xfId="1715"/>
    <cellStyle name="xl51 3" xfId="534"/>
    <cellStyle name="xl51 3 2" xfId="1883"/>
    <cellStyle name="xl51 3 3" xfId="1091"/>
    <cellStyle name="xl51 4" xfId="1951"/>
    <cellStyle name="xl51 5" xfId="2665"/>
    <cellStyle name="xl52" xfId="154"/>
    <cellStyle name="xl52 2" xfId="459"/>
    <cellStyle name="xl52 2 2" xfId="808"/>
    <cellStyle name="xl52 2 3" xfId="1092"/>
    <cellStyle name="xl52 2 4" xfId="1716"/>
    <cellStyle name="xl52 3" xfId="539"/>
    <cellStyle name="xl52 3 2" xfId="1439"/>
    <cellStyle name="xl52 3 3" xfId="1884"/>
    <cellStyle name="xl52 3 4" xfId="1093"/>
    <cellStyle name="xl52 4" xfId="1936"/>
    <cellStyle name="xl52 4 2" xfId="2666"/>
    <cellStyle name="xl52 5" xfId="2667"/>
    <cellStyle name="xl52 6" xfId="2668"/>
    <cellStyle name="xl53" xfId="155"/>
    <cellStyle name="xl53 2" xfId="460"/>
    <cellStyle name="xl53 2 2" xfId="809"/>
    <cellStyle name="xl53 2 3" xfId="1094"/>
    <cellStyle name="xl53 2 4" xfId="1717"/>
    <cellStyle name="xl53 3" xfId="546"/>
    <cellStyle name="xl53 3 2" xfId="1885"/>
    <cellStyle name="xl53 3 3" xfId="1095"/>
    <cellStyle name="xl53 4" xfId="1718"/>
    <cellStyle name="xl53 4 2" xfId="2669"/>
    <cellStyle name="xl53 5" xfId="1939"/>
    <cellStyle name="xl53 5 2" xfId="2670"/>
    <cellStyle name="xl53 6" xfId="2671"/>
    <cellStyle name="xl54" xfId="156"/>
    <cellStyle name="xl54 2" xfId="461"/>
    <cellStyle name="xl54 2 2" xfId="810"/>
    <cellStyle name="xl54 2 3" xfId="1096"/>
    <cellStyle name="xl54 2 4" xfId="1719"/>
    <cellStyle name="xl54 3" xfId="529"/>
    <cellStyle name="xl54 3 2" xfId="1886"/>
    <cellStyle name="xl54 3 3" xfId="1097"/>
    <cellStyle name="xl54 4" xfId="1945"/>
    <cellStyle name="xl54 4 2" xfId="2672"/>
    <cellStyle name="xl54 5" xfId="2673"/>
    <cellStyle name="xl54 6" xfId="2674"/>
    <cellStyle name="xl55" xfId="157"/>
    <cellStyle name="xl55 2" xfId="462"/>
    <cellStyle name="xl55 2 2" xfId="811"/>
    <cellStyle name="xl55 2 3" xfId="1098"/>
    <cellStyle name="xl55 2 4" xfId="1720"/>
    <cellStyle name="xl55 3" xfId="560"/>
    <cellStyle name="xl55 3 2" xfId="1887"/>
    <cellStyle name="xl55 3 3" xfId="1099"/>
    <cellStyle name="xl55 3 3 2" xfId="2675"/>
    <cellStyle name="xl55 4" xfId="1933"/>
    <cellStyle name="xl56" xfId="158"/>
    <cellStyle name="xl56 2" xfId="463"/>
    <cellStyle name="xl56 2 2" xfId="812"/>
    <cellStyle name="xl56 2 3" xfId="1100"/>
    <cellStyle name="xl56 2 4" xfId="1721"/>
    <cellStyle name="xl56 3" xfId="535"/>
    <cellStyle name="xl56 3 2" xfId="1440"/>
    <cellStyle name="xl56 3 3" xfId="1888"/>
    <cellStyle name="xl56 3 3 2" xfId="2676"/>
    <cellStyle name="xl56 3 4" xfId="1101"/>
    <cellStyle name="xl56 4" xfId="1955"/>
    <cellStyle name="xl57" xfId="159"/>
    <cellStyle name="xl57 2" xfId="464"/>
    <cellStyle name="xl57 2 2" xfId="813"/>
    <cellStyle name="xl57 2 3" xfId="1102"/>
    <cellStyle name="xl57 2 4" xfId="1722"/>
    <cellStyle name="xl57 3" xfId="540"/>
    <cellStyle name="xl57 3 2" xfId="1889"/>
    <cellStyle name="xl57 3 3" xfId="1103"/>
    <cellStyle name="xl57 3 3 2" xfId="2677"/>
    <cellStyle name="xl57 4" xfId="1937"/>
    <cellStyle name="xl58" xfId="160"/>
    <cellStyle name="xl58 2" xfId="465"/>
    <cellStyle name="xl58 2 2" xfId="814"/>
    <cellStyle name="xl58 2 3" xfId="1104"/>
    <cellStyle name="xl58 2 4" xfId="1723"/>
    <cellStyle name="xl58 3" xfId="547"/>
    <cellStyle name="xl58 3 2" xfId="1890"/>
    <cellStyle name="xl58 3 3" xfId="1105"/>
    <cellStyle name="xl58 3 3 2" xfId="2678"/>
    <cellStyle name="xl58 4" xfId="1940"/>
    <cellStyle name="xl59" xfId="161"/>
    <cellStyle name="xl59 2" xfId="466"/>
    <cellStyle name="xl59 2 2" xfId="815"/>
    <cellStyle name="xl59 2 3" xfId="1106"/>
    <cellStyle name="xl59 2 4" xfId="1724"/>
    <cellStyle name="xl59 3" xfId="550"/>
    <cellStyle name="xl59 3 2" xfId="1891"/>
    <cellStyle name="xl59 3 3" xfId="1107"/>
    <cellStyle name="xl59 3 3 2" xfId="2679"/>
    <cellStyle name="xl59 4" xfId="1946"/>
    <cellStyle name="xl60" xfId="162"/>
    <cellStyle name="xl60 2" xfId="467"/>
    <cellStyle name="xl60 2 2" xfId="816"/>
    <cellStyle name="xl60 2 3" xfId="1108"/>
    <cellStyle name="xl60 2 4" xfId="1725"/>
    <cellStyle name="xl60 3" xfId="552"/>
    <cellStyle name="xl60 3 2" xfId="1892"/>
    <cellStyle name="xl60 3 3" xfId="1109"/>
    <cellStyle name="xl60 3 3 2" xfId="2680"/>
    <cellStyle name="xl60 4" xfId="1948"/>
    <cellStyle name="xl61" xfId="163"/>
    <cellStyle name="xl61 2" xfId="468"/>
    <cellStyle name="xl61 2 2" xfId="817"/>
    <cellStyle name="xl61 2 3" xfId="1110"/>
    <cellStyle name="xl61 2 4" xfId="1726"/>
    <cellStyle name="xl61 3" xfId="554"/>
    <cellStyle name="xl61 3 2" xfId="1893"/>
    <cellStyle name="xl61 3 3" xfId="1111"/>
    <cellStyle name="xl61 3 3 2" xfId="2681"/>
    <cellStyle name="xl61 4" xfId="1950"/>
    <cellStyle name="xl62" xfId="164"/>
    <cellStyle name="xl62 2" xfId="469"/>
    <cellStyle name="xl62 2 2" xfId="818"/>
    <cellStyle name="xl62 2 3" xfId="1112"/>
    <cellStyle name="xl62 2 4" xfId="1727"/>
    <cellStyle name="xl62 3" xfId="557"/>
    <cellStyle name="xl62 3 2" xfId="1894"/>
    <cellStyle name="xl62 3 3" xfId="1113"/>
    <cellStyle name="xl62 3 3 2" xfId="2682"/>
    <cellStyle name="xl62 4" xfId="1952"/>
    <cellStyle name="xl63" xfId="7"/>
    <cellStyle name="xl63 2" xfId="165"/>
    <cellStyle name="xl63 2 2" xfId="2683"/>
    <cellStyle name="xl63 3" xfId="470"/>
    <cellStyle name="xl63 3 2" xfId="819"/>
    <cellStyle name="xl63 3 2 2" xfId="2685"/>
    <cellStyle name="xl63 3 3" xfId="1114"/>
    <cellStyle name="xl63 3 4" xfId="1728"/>
    <cellStyle name="xl63 3 5" xfId="2684"/>
    <cellStyle name="xl63 4" xfId="558"/>
    <cellStyle name="xl63 4 2" xfId="1895"/>
    <cellStyle name="xl63 4 3" xfId="1115"/>
    <cellStyle name="xl63 4 3 2" xfId="2686"/>
    <cellStyle name="xl63 5" xfId="1953"/>
    <cellStyle name="xl64" xfId="166"/>
    <cellStyle name="xl64 2" xfId="471"/>
    <cellStyle name="xl64 2 2" xfId="820"/>
    <cellStyle name="xl64 2 3" xfId="1116"/>
    <cellStyle name="xl64 2 4" xfId="1729"/>
    <cellStyle name="xl64 3" xfId="530"/>
    <cellStyle name="xl64 3 2" xfId="1896"/>
    <cellStyle name="xl64 3 3" xfId="1117"/>
    <cellStyle name="xl64 3 3 2" xfId="2687"/>
    <cellStyle name="xl64 4" xfId="1954"/>
    <cellStyle name="xl65" xfId="167"/>
    <cellStyle name="xl65 2" xfId="472"/>
    <cellStyle name="xl65 2 2" xfId="821"/>
    <cellStyle name="xl65 2 3" xfId="1118"/>
    <cellStyle name="xl65 2 4" xfId="1730"/>
    <cellStyle name="xl65 3" xfId="536"/>
    <cellStyle name="xl65 3 2" xfId="1897"/>
    <cellStyle name="xl65 3 3" xfId="1119"/>
    <cellStyle name="xl65 3 3 2" xfId="2688"/>
    <cellStyle name="xl65 4" xfId="1934"/>
    <cellStyle name="xl66" xfId="168"/>
    <cellStyle name="xl66 2" xfId="473"/>
    <cellStyle name="xl66 2 2" xfId="822"/>
    <cellStyle name="xl66 2 3" xfId="1120"/>
    <cellStyle name="xl66 2 4" xfId="1731"/>
    <cellStyle name="xl66 3" xfId="541"/>
    <cellStyle name="xl66 3 2" xfId="1898"/>
    <cellStyle name="xl66 3 3" xfId="1121"/>
    <cellStyle name="xl66 3 3 2" xfId="2689"/>
    <cellStyle name="xl66 4" xfId="1938"/>
    <cellStyle name="xl67" xfId="169"/>
    <cellStyle name="xl67 2" xfId="474"/>
    <cellStyle name="xl67 2 2" xfId="823"/>
    <cellStyle name="xl67 2 2 2" xfId="2690"/>
    <cellStyle name="xl67 2 3" xfId="1122"/>
    <cellStyle name="xl67 2 4" xfId="1732"/>
    <cellStyle name="xl67 3" xfId="475"/>
    <cellStyle name="xl67 3 2" xfId="2692"/>
    <cellStyle name="xl67 3 3" xfId="2691"/>
    <cellStyle name="xl67 4" xfId="567"/>
    <cellStyle name="xl67 4 2" xfId="1899"/>
    <cellStyle name="xl67 4 3" xfId="1123"/>
    <cellStyle name="xl67 5" xfId="1941"/>
    <cellStyle name="xl67 5 2" xfId="2693"/>
    <cellStyle name="xl67 6" xfId="2694"/>
    <cellStyle name="xl67 6 2" xfId="2695"/>
    <cellStyle name="xl68" xfId="170"/>
    <cellStyle name="xl68 2" xfId="476"/>
    <cellStyle name="xl68 2 2" xfId="824"/>
    <cellStyle name="xl68 2 3" xfId="1124"/>
    <cellStyle name="xl68 2 4" xfId="1733"/>
    <cellStyle name="xl68 3" xfId="572"/>
    <cellStyle name="xl68 3 2" xfId="1900"/>
    <cellStyle name="xl68 3 3" xfId="1125"/>
    <cellStyle name="xl68 3 3 2" xfId="2696"/>
    <cellStyle name="xl68 4" xfId="1960"/>
    <cellStyle name="xl69" xfId="171"/>
    <cellStyle name="xl69 2" xfId="477"/>
    <cellStyle name="xl69 2 2" xfId="825"/>
    <cellStyle name="xl69 2 3" xfId="1126"/>
    <cellStyle name="xl69 2 4" xfId="1734"/>
    <cellStyle name="xl69 3" xfId="568"/>
    <cellStyle name="xl69 3 2" xfId="1901"/>
    <cellStyle name="xl69 3 3" xfId="1127"/>
    <cellStyle name="xl69 3 3 2" xfId="2697"/>
    <cellStyle name="xl69 4" xfId="1935"/>
    <cellStyle name="xl70" xfId="172"/>
    <cellStyle name="xl70 2" xfId="478"/>
    <cellStyle name="xl70 2 2" xfId="826"/>
    <cellStyle name="xl70 2 3" xfId="1128"/>
    <cellStyle name="xl70 2 4" xfId="1735"/>
    <cellStyle name="xl70 3" xfId="573"/>
    <cellStyle name="xl70 3 2" xfId="1902"/>
    <cellStyle name="xl70 3 3" xfId="1129"/>
    <cellStyle name="xl70 3 3 2" xfId="2698"/>
    <cellStyle name="xl70 4" xfId="1942"/>
    <cellStyle name="xl71" xfId="173"/>
    <cellStyle name="xl71 2" xfId="479"/>
    <cellStyle name="xl71 2 2" xfId="827"/>
    <cellStyle name="xl71 2 2 2" xfId="2699"/>
    <cellStyle name="xl71 2 3" xfId="1130"/>
    <cellStyle name="xl71 2 4" xfId="1736"/>
    <cellStyle name="xl71 3" xfId="480"/>
    <cellStyle name="xl71 3 2" xfId="2701"/>
    <cellStyle name="xl71 3 3" xfId="2700"/>
    <cellStyle name="xl71 4" xfId="577"/>
    <cellStyle name="xl71 4 2" xfId="1903"/>
    <cellStyle name="xl71 4 3" xfId="1131"/>
    <cellStyle name="xl71 5" xfId="1947"/>
    <cellStyle name="xl71 5 2" xfId="2702"/>
    <cellStyle name="xl71 6" xfId="2703"/>
    <cellStyle name="xl71 6 2" xfId="2704"/>
    <cellStyle name="xl72" xfId="174"/>
    <cellStyle name="xl72 2" xfId="481"/>
    <cellStyle name="xl72 2 2" xfId="828"/>
    <cellStyle name="xl72 2 3" xfId="1132"/>
    <cellStyle name="xl72 2 4" xfId="1737"/>
    <cellStyle name="xl72 3" xfId="579"/>
    <cellStyle name="xl72 3 2" xfId="1904"/>
    <cellStyle name="xl72 3 3" xfId="1133"/>
    <cellStyle name="xl72 3 3 2" xfId="2705"/>
    <cellStyle name="xl72 4" xfId="1956"/>
    <cellStyle name="xl73" xfId="175"/>
    <cellStyle name="xl73 2" xfId="482"/>
    <cellStyle name="xl73 2 2" xfId="829"/>
    <cellStyle name="xl73 2 3" xfId="1134"/>
    <cellStyle name="xl73 2 4" xfId="1738"/>
    <cellStyle name="xl73 3" xfId="532"/>
    <cellStyle name="xl73 3 2" xfId="1905"/>
    <cellStyle name="xl73 3 3" xfId="1135"/>
    <cellStyle name="xl73 3 3 2" xfId="2706"/>
    <cellStyle name="xl73 4" xfId="1961"/>
    <cellStyle name="xl74" xfId="176"/>
    <cellStyle name="xl74 2" xfId="483"/>
    <cellStyle name="xl74 2 2" xfId="830"/>
    <cellStyle name="xl74 2 3" xfId="1136"/>
    <cellStyle name="xl74 2 4" xfId="1739"/>
    <cellStyle name="xl74 3" xfId="542"/>
    <cellStyle name="xl74 3 2" xfId="1906"/>
    <cellStyle name="xl74 3 3" xfId="1137"/>
    <cellStyle name="xl74 3 3 2" xfId="2707"/>
    <cellStyle name="xl74 4" xfId="1963"/>
    <cellStyle name="xl75" xfId="177"/>
    <cellStyle name="xl75 2" xfId="484"/>
    <cellStyle name="xl75 2 2" xfId="831"/>
    <cellStyle name="xl75 2 3" xfId="1138"/>
    <cellStyle name="xl75 2 4" xfId="1740"/>
    <cellStyle name="xl75 3" xfId="549"/>
    <cellStyle name="xl75 3 2" xfId="1907"/>
    <cellStyle name="xl75 3 3" xfId="1139"/>
    <cellStyle name="xl75 3 3 2" xfId="2708"/>
    <cellStyle name="xl75 4" xfId="1967"/>
    <cellStyle name="xl76" xfId="178"/>
    <cellStyle name="xl76 2" xfId="485"/>
    <cellStyle name="xl76 2 2" xfId="832"/>
    <cellStyle name="xl76 2 3" xfId="1140"/>
    <cellStyle name="xl76 2 4" xfId="1741"/>
    <cellStyle name="xl76 3" xfId="543"/>
    <cellStyle name="xl76 3 2" xfId="1908"/>
    <cellStyle name="xl76 3 3" xfId="1141"/>
    <cellStyle name="xl76 3 3 2" xfId="2709"/>
    <cellStyle name="xl76 4" xfId="1968"/>
    <cellStyle name="xl77" xfId="179"/>
    <cellStyle name="xl77 2" xfId="486"/>
    <cellStyle name="xl77 2 2" xfId="833"/>
    <cellStyle name="xl77 2 3" xfId="1142"/>
    <cellStyle name="xl77 2 4" xfId="1742"/>
    <cellStyle name="xl77 3" xfId="581"/>
    <cellStyle name="xl77 3 2" xfId="1909"/>
    <cellStyle name="xl77 3 3" xfId="1143"/>
    <cellStyle name="xl77 3 3 2" xfId="2710"/>
    <cellStyle name="xl77 4" xfId="1943"/>
    <cellStyle name="xl78" xfId="180"/>
    <cellStyle name="xl78 2" xfId="487"/>
    <cellStyle name="xl78 2 2" xfId="834"/>
    <cellStyle name="xl78 2 3" xfId="1144"/>
    <cellStyle name="xl78 2 4" xfId="1743"/>
    <cellStyle name="xl78 3" xfId="584"/>
    <cellStyle name="xl78 3 2" xfId="1910"/>
    <cellStyle name="xl78 3 3" xfId="1145"/>
    <cellStyle name="xl78 3 3 2" xfId="2711"/>
    <cellStyle name="xl78 4" xfId="1962"/>
    <cellStyle name="xl79" xfId="181"/>
    <cellStyle name="xl79 2" xfId="488"/>
    <cellStyle name="xl79 2 2" xfId="835"/>
    <cellStyle name="xl79 2 3" xfId="1146"/>
    <cellStyle name="xl79 2 4" xfId="1744"/>
    <cellStyle name="xl79 3" xfId="588"/>
    <cellStyle name="xl79 3 2" xfId="1911"/>
    <cellStyle name="xl79 3 3" xfId="1147"/>
    <cellStyle name="xl79 3 3 2" xfId="2712"/>
    <cellStyle name="xl79 4" xfId="1964"/>
    <cellStyle name="xl80" xfId="182"/>
    <cellStyle name="xl80 2" xfId="489"/>
    <cellStyle name="xl80 2 2" xfId="836"/>
    <cellStyle name="xl80 2 3" xfId="1148"/>
    <cellStyle name="xl80 2 4" xfId="1745"/>
    <cellStyle name="xl80 3" xfId="595"/>
    <cellStyle name="xl80 3 2" xfId="1912"/>
    <cellStyle name="xl80 3 3" xfId="1149"/>
    <cellStyle name="xl80 3 3 2" xfId="2713"/>
    <cellStyle name="xl80 4" xfId="1965"/>
    <cellStyle name="xl81" xfId="183"/>
    <cellStyle name="xl81 2" xfId="490"/>
    <cellStyle name="xl81 2 2" xfId="837"/>
    <cellStyle name="xl81 2 3" xfId="1150"/>
    <cellStyle name="xl81 2 4" xfId="1746"/>
    <cellStyle name="xl81 3" xfId="597"/>
    <cellStyle name="xl81 3 2" xfId="1913"/>
    <cellStyle name="xl81 3 3" xfId="1151"/>
    <cellStyle name="xl81 3 3 2" xfId="2714"/>
    <cellStyle name="xl81 4" xfId="1966"/>
    <cellStyle name="xl82" xfId="184"/>
    <cellStyle name="xl82 2" xfId="491"/>
    <cellStyle name="xl82 2 2" xfId="838"/>
    <cellStyle name="xl82 2 2 2" xfId="2715"/>
    <cellStyle name="xl82 2 3" xfId="1152"/>
    <cellStyle name="xl82 2 4" xfId="1747"/>
    <cellStyle name="xl82 3" xfId="492"/>
    <cellStyle name="xl82 3 2" xfId="2717"/>
    <cellStyle name="xl82 3 3" xfId="2716"/>
    <cellStyle name="xl82 4" xfId="582"/>
    <cellStyle name="xl82 4 2" xfId="1914"/>
    <cellStyle name="xl82 4 3" xfId="1153"/>
    <cellStyle name="xl82 5" xfId="1970"/>
    <cellStyle name="xl82 5 2" xfId="2718"/>
    <cellStyle name="xl82 6" xfId="2719"/>
    <cellStyle name="xl82 6 2" xfId="2720"/>
    <cellStyle name="xl83" xfId="185"/>
    <cellStyle name="xl83 2" xfId="493"/>
    <cellStyle name="xl83 2 2" xfId="839"/>
    <cellStyle name="xl83 2 2 2" xfId="2721"/>
    <cellStyle name="xl83 2 3" xfId="1154"/>
    <cellStyle name="xl83 2 4" xfId="1748"/>
    <cellStyle name="xl83 3" xfId="494"/>
    <cellStyle name="xl83 3 2" xfId="2723"/>
    <cellStyle name="xl83 3 3" xfId="2722"/>
    <cellStyle name="xl83 4" xfId="593"/>
    <cellStyle name="xl83 4 2" xfId="1915"/>
    <cellStyle name="xl83 4 3" xfId="1155"/>
    <cellStyle name="xl83 5" xfId="1972"/>
    <cellStyle name="xl83 5 2" xfId="2724"/>
    <cellStyle name="xl83 6" xfId="2725"/>
    <cellStyle name="xl83 6 2" xfId="2726"/>
    <cellStyle name="xl84" xfId="186"/>
    <cellStyle name="xl84 2" xfId="495"/>
    <cellStyle name="xl84 2 2" xfId="840"/>
    <cellStyle name="xl84 2 2 2" xfId="2727"/>
    <cellStyle name="xl84 2 3" xfId="1156"/>
    <cellStyle name="xl84 2 4" xfId="1749"/>
    <cellStyle name="xl84 3" xfId="496"/>
    <cellStyle name="xl84 3 2" xfId="2729"/>
    <cellStyle name="xl84 3 3" xfId="2728"/>
    <cellStyle name="xl84 4" xfId="596"/>
    <cellStyle name="xl84 4 2" xfId="1916"/>
    <cellStyle name="xl84 4 3" xfId="1157"/>
    <cellStyle name="xl84 5" xfId="1974"/>
    <cellStyle name="xl84 5 2" xfId="2731"/>
    <cellStyle name="xl84 5 3" xfId="2730"/>
    <cellStyle name="xl85" xfId="187"/>
    <cellStyle name="xl85 2" xfId="497"/>
    <cellStyle name="xl85 2 2" xfId="841"/>
    <cellStyle name="xl85 2 2 2" xfId="2732"/>
    <cellStyle name="xl85 2 3" xfId="1158"/>
    <cellStyle name="xl85 2 4" xfId="1750"/>
    <cellStyle name="xl85 3" xfId="498"/>
    <cellStyle name="xl85 3 2" xfId="2734"/>
    <cellStyle name="xl85 3 3" xfId="2733"/>
    <cellStyle name="xl85 4" xfId="598"/>
    <cellStyle name="xl85 4 2" xfId="1917"/>
    <cellStyle name="xl85 4 3" xfId="1159"/>
    <cellStyle name="xl85 5" xfId="1981"/>
    <cellStyle name="xl85 5 2" xfId="2735"/>
    <cellStyle name="xl85 6" xfId="2736"/>
    <cellStyle name="xl85 6 2" xfId="2737"/>
    <cellStyle name="xl86" xfId="188"/>
    <cellStyle name="xl86 2" xfId="499"/>
    <cellStyle name="xl86 2 2" xfId="842"/>
    <cellStyle name="xl86 2 2 2" xfId="2738"/>
    <cellStyle name="xl86 2 3" xfId="1160"/>
    <cellStyle name="xl86 2 4" xfId="1751"/>
    <cellStyle name="xl86 3" xfId="500"/>
    <cellStyle name="xl86 3 2" xfId="2740"/>
    <cellStyle name="xl86 3 3" xfId="2739"/>
    <cellStyle name="xl86 4" xfId="603"/>
    <cellStyle name="xl86 4 2" xfId="1918"/>
    <cellStyle name="xl86 4 3" xfId="1161"/>
    <cellStyle name="xl86 5" xfId="1983"/>
    <cellStyle name="xl86 5 2" xfId="2741"/>
    <cellStyle name="xl86 6" xfId="2742"/>
    <cellStyle name="xl86 6 2" xfId="2743"/>
    <cellStyle name="xl87" xfId="189"/>
    <cellStyle name="xl87 2" xfId="501"/>
    <cellStyle name="xl87 2 2" xfId="843"/>
    <cellStyle name="xl87 2 2 2" xfId="2744"/>
    <cellStyle name="xl87 2 3" xfId="1162"/>
    <cellStyle name="xl87 2 4" xfId="1752"/>
    <cellStyle name="xl87 3" xfId="502"/>
    <cellStyle name="xl87 3 2" xfId="2746"/>
    <cellStyle name="xl87 3 3" xfId="2745"/>
    <cellStyle name="xl87 4" xfId="583"/>
    <cellStyle name="xl87 4 2" xfId="1919"/>
    <cellStyle name="xl87 4 3" xfId="1163"/>
    <cellStyle name="xl87 5" xfId="1971"/>
    <cellStyle name="xl87 5 2" xfId="2747"/>
    <cellStyle name="xl87 6" xfId="2748"/>
    <cellStyle name="xl87 6 2" xfId="2749"/>
    <cellStyle name="xl88" xfId="190"/>
    <cellStyle name="xl88 2" xfId="503"/>
    <cellStyle name="xl88 2 2" xfId="844"/>
    <cellStyle name="xl88 2 2 2" xfId="2750"/>
    <cellStyle name="xl88 2 3" xfId="1164"/>
    <cellStyle name="xl88 2 4" xfId="1753"/>
    <cellStyle name="xl88 3" xfId="504"/>
    <cellStyle name="xl88 3 2" xfId="2752"/>
    <cellStyle name="xl88 3 3" xfId="2751"/>
    <cellStyle name="xl88 4" xfId="589"/>
    <cellStyle name="xl88 4 2" xfId="1920"/>
    <cellStyle name="xl88 4 3" xfId="1165"/>
    <cellStyle name="xl88 5" xfId="1979"/>
    <cellStyle name="xl88 5 2" xfId="2753"/>
    <cellStyle name="xl88 6" xfId="2754"/>
    <cellStyle name="xl88 6 2" xfId="2755"/>
    <cellStyle name="xl89" xfId="191"/>
    <cellStyle name="xl89 2" xfId="505"/>
    <cellStyle name="xl89 2 2" xfId="845"/>
    <cellStyle name="xl89 2 2 2" xfId="2756"/>
    <cellStyle name="xl89 2 3" xfId="1166"/>
    <cellStyle name="xl89 2 4" xfId="1754"/>
    <cellStyle name="xl89 3" xfId="506"/>
    <cellStyle name="xl89 3 2" xfId="2758"/>
    <cellStyle name="xl89 3 3" xfId="2757"/>
    <cellStyle name="xl89 4" xfId="599"/>
    <cellStyle name="xl89 4 2" xfId="1921"/>
    <cellStyle name="xl89 4 3" xfId="1167"/>
    <cellStyle name="xl89 5" xfId="1982"/>
    <cellStyle name="xl89 5 2" xfId="2759"/>
    <cellStyle name="xl89 6" xfId="2760"/>
    <cellStyle name="xl89 6 2" xfId="2761"/>
    <cellStyle name="xl90" xfId="192"/>
    <cellStyle name="xl90 2" xfId="507"/>
    <cellStyle name="xl90 2 2" xfId="846"/>
    <cellStyle name="xl90 2 2 2" xfId="2762"/>
    <cellStyle name="xl90 2 3" xfId="1168"/>
    <cellStyle name="xl90 2 4" xfId="1755"/>
    <cellStyle name="xl90 3" xfId="508"/>
    <cellStyle name="xl90 3 2" xfId="2764"/>
    <cellStyle name="xl90 3 3" xfId="2763"/>
    <cellStyle name="xl90 4" xfId="585"/>
    <cellStyle name="xl90 4 2" xfId="1922"/>
    <cellStyle name="xl90 4 3" xfId="1169"/>
    <cellStyle name="xl90 5" xfId="1984"/>
    <cellStyle name="xl90 5 2" xfId="2765"/>
    <cellStyle name="xl90 6" xfId="2766"/>
    <cellStyle name="xl90 6 2" xfId="2767"/>
    <cellStyle name="xl91" xfId="193"/>
    <cellStyle name="xl91 2" xfId="509"/>
    <cellStyle name="xl91 2 2" xfId="847"/>
    <cellStyle name="xl91 2 2 2" xfId="2768"/>
    <cellStyle name="xl91 2 3" xfId="1170"/>
    <cellStyle name="xl91 2 4" xfId="1756"/>
    <cellStyle name="xl91 3" xfId="510"/>
    <cellStyle name="xl91 3 2" xfId="2770"/>
    <cellStyle name="xl91 3 3" xfId="2769"/>
    <cellStyle name="xl91 4" xfId="590"/>
    <cellStyle name="xl91 4 2" xfId="1923"/>
    <cellStyle name="xl91 4 3" xfId="1171"/>
    <cellStyle name="xl91 5" xfId="1989"/>
    <cellStyle name="xl91 5 2" xfId="2771"/>
    <cellStyle name="xl91 6" xfId="2772"/>
    <cellStyle name="xl91 6 2" xfId="2773"/>
    <cellStyle name="xl92" xfId="194"/>
    <cellStyle name="xl92 2" xfId="511"/>
    <cellStyle name="xl92 2 2" xfId="848"/>
    <cellStyle name="xl92 2 2 2" xfId="2774"/>
    <cellStyle name="xl92 2 3" xfId="1172"/>
    <cellStyle name="xl92 2 4" xfId="1757"/>
    <cellStyle name="xl92 3" xfId="512"/>
    <cellStyle name="xl92 3 2" xfId="2776"/>
    <cellStyle name="xl92 3 3" xfId="2775"/>
    <cellStyle name="xl92 4" xfId="600"/>
    <cellStyle name="xl92 4 2" xfId="1924"/>
    <cellStyle name="xl92 4 3" xfId="1173"/>
    <cellStyle name="xl92 5" xfId="1975"/>
    <cellStyle name="xl92 5 2" xfId="2777"/>
    <cellStyle name="xl92 6" xfId="2778"/>
    <cellStyle name="xl92 6 2" xfId="2779"/>
    <cellStyle name="xl93" xfId="195"/>
    <cellStyle name="xl93 2" xfId="513"/>
    <cellStyle name="xl93 2 2" xfId="849"/>
    <cellStyle name="xl93 2 2 2" xfId="2780"/>
    <cellStyle name="xl93 2 3" xfId="1174"/>
    <cellStyle name="xl93 2 4" xfId="1758"/>
    <cellStyle name="xl93 3" xfId="514"/>
    <cellStyle name="xl93 3 2" xfId="2782"/>
    <cellStyle name="xl93 3 3" xfId="2781"/>
    <cellStyle name="xl93 4" xfId="591"/>
    <cellStyle name="xl93 4 2" xfId="1925"/>
    <cellStyle name="xl93 4 3" xfId="1175"/>
    <cellStyle name="xl93 5" xfId="1985"/>
    <cellStyle name="xl93 5 2" xfId="2783"/>
    <cellStyle name="xl93 6" xfId="2784"/>
    <cellStyle name="xl93 6 2" xfId="2785"/>
    <cellStyle name="xl94" xfId="196"/>
    <cellStyle name="xl94 2" xfId="515"/>
    <cellStyle name="xl94 2 2" xfId="850"/>
    <cellStyle name="xl94 2 2 2" xfId="2786"/>
    <cellStyle name="xl94 2 3" xfId="1176"/>
    <cellStyle name="xl94 2 4" xfId="1759"/>
    <cellStyle name="xl94 3" xfId="516"/>
    <cellStyle name="xl94 3 2" xfId="2788"/>
    <cellStyle name="xl94 3 3" xfId="2787"/>
    <cellStyle name="xl94 4" xfId="594"/>
    <cellStyle name="xl94 4 2" xfId="1926"/>
    <cellStyle name="xl94 4 3" xfId="1177"/>
    <cellStyle name="xl94 5" xfId="1973"/>
    <cellStyle name="xl94 5 2" xfId="2789"/>
    <cellStyle name="xl94 6" xfId="2790"/>
    <cellStyle name="xl94 6 2" xfId="2791"/>
    <cellStyle name="xl95" xfId="197"/>
    <cellStyle name="xl95 2" xfId="517"/>
    <cellStyle name="xl95 2 2" xfId="851"/>
    <cellStyle name="xl95 2 2 2" xfId="2792"/>
    <cellStyle name="xl95 2 3" xfId="1178"/>
    <cellStyle name="xl95 2 4" xfId="1760"/>
    <cellStyle name="xl95 3" xfId="518"/>
    <cellStyle name="xl95 3 2" xfId="2794"/>
    <cellStyle name="xl95 3 3" xfId="2793"/>
    <cellStyle name="xl95 4" xfId="601"/>
    <cellStyle name="xl95 4 2" xfId="1927"/>
    <cellStyle name="xl95 4 3" xfId="1179"/>
    <cellStyle name="xl95 5" xfId="1976"/>
    <cellStyle name="xl95 5 2" xfId="2795"/>
    <cellStyle name="xl95 6" xfId="2796"/>
    <cellStyle name="xl95 6 2" xfId="2797"/>
    <cellStyle name="xl96" xfId="198"/>
    <cellStyle name="xl96 2" xfId="519"/>
    <cellStyle name="xl96 2 2" xfId="852"/>
    <cellStyle name="xl96 2 2 2" xfId="2798"/>
    <cellStyle name="xl96 2 3" xfId="1180"/>
    <cellStyle name="xl96 2 4" xfId="1761"/>
    <cellStyle name="xl96 3" xfId="520"/>
    <cellStyle name="xl96 3 2" xfId="2800"/>
    <cellStyle name="xl96 3 3" xfId="2799"/>
    <cellStyle name="xl96 4" xfId="592"/>
    <cellStyle name="xl96 4 2" xfId="1928"/>
    <cellStyle name="xl96 4 3" xfId="1181"/>
    <cellStyle name="xl96 5" xfId="1986"/>
    <cellStyle name="xl96 5 2" xfId="2801"/>
    <cellStyle name="xl96 6" xfId="2802"/>
    <cellStyle name="xl96 6 2" xfId="2803"/>
    <cellStyle name="xl97" xfId="199"/>
    <cellStyle name="xl97 2" xfId="521"/>
    <cellStyle name="xl97 2 2" xfId="853"/>
    <cellStyle name="xl97 2 2 2" xfId="2804"/>
    <cellStyle name="xl97 2 3" xfId="1182"/>
    <cellStyle name="xl97 2 4" xfId="1762"/>
    <cellStyle name="xl97 3" xfId="522"/>
    <cellStyle name="xl97 3 2" xfId="2806"/>
    <cellStyle name="xl97 3 3" xfId="2805"/>
    <cellStyle name="xl97 4" xfId="602"/>
    <cellStyle name="xl97 4 2" xfId="1929"/>
    <cellStyle name="xl97 4 3" xfId="1183"/>
    <cellStyle name="xl97 5" xfId="1977"/>
    <cellStyle name="xl97 5 2" xfId="2807"/>
    <cellStyle name="xl97 6" xfId="2808"/>
    <cellStyle name="xl97 6 2" xfId="2809"/>
    <cellStyle name="xl98" xfId="200"/>
    <cellStyle name="xl98 2" xfId="523"/>
    <cellStyle name="xl98 2 2" xfId="854"/>
    <cellStyle name="xl98 2 2 2" xfId="2810"/>
    <cellStyle name="xl98 2 3" xfId="1184"/>
    <cellStyle name="xl98 2 4" xfId="1763"/>
    <cellStyle name="xl98 3" xfId="524"/>
    <cellStyle name="xl98 3 2" xfId="2812"/>
    <cellStyle name="xl98 3 3" xfId="2811"/>
    <cellStyle name="xl98 4" xfId="586"/>
    <cellStyle name="xl98 4 2" xfId="1930"/>
    <cellStyle name="xl98 4 3" xfId="1185"/>
    <cellStyle name="xl98 5" xfId="1980"/>
    <cellStyle name="xl98 5 2" xfId="2813"/>
    <cellStyle name="xl98 6" xfId="2814"/>
    <cellStyle name="xl98 6 2" xfId="2815"/>
    <cellStyle name="xl99" xfId="201"/>
    <cellStyle name="xl99 2" xfId="525"/>
    <cellStyle name="xl99 2 2" xfId="855"/>
    <cellStyle name="xl99 2 2 2" xfId="2816"/>
    <cellStyle name="xl99 2 3" xfId="1186"/>
    <cellStyle name="xl99 2 4" xfId="1764"/>
    <cellStyle name="xl99 3" xfId="526"/>
    <cellStyle name="xl99 3 2" xfId="2818"/>
    <cellStyle name="xl99 3 3" xfId="2817"/>
    <cellStyle name="xl99 4" xfId="587"/>
    <cellStyle name="xl99 4 2" xfId="1931"/>
    <cellStyle name="xl99 4 3" xfId="1187"/>
    <cellStyle name="xl99 5" xfId="1987"/>
    <cellStyle name="xl99 5 2" xfId="2819"/>
    <cellStyle name="xl99 6" xfId="2820"/>
    <cellStyle name="xl99 6 2" xfId="2821"/>
    <cellStyle name="Акцент1" xfId="2081" builtinId="29" customBuiltin="1"/>
    <cellStyle name="Акцент2" xfId="2082" builtinId="33" customBuiltin="1"/>
    <cellStyle name="Акцент3" xfId="2083" builtinId="37" customBuiltin="1"/>
    <cellStyle name="Акцент4" xfId="2084" builtinId="41" customBuiltin="1"/>
    <cellStyle name="Акцент5" xfId="2085" builtinId="45" customBuiltin="1"/>
    <cellStyle name="Акцент6" xfId="2086" builtinId="49" customBuiltin="1"/>
    <cellStyle name="Ввод " xfId="2073" builtinId="20" customBuiltin="1"/>
    <cellStyle name="Вывод" xfId="2074" builtinId="21" customBuiltin="1"/>
    <cellStyle name="Вычисление" xfId="2075" builtinId="22" customBuiltin="1"/>
    <cellStyle name="Гиперссылка 2" xfId="1441"/>
    <cellStyle name="Гиперссылка 3" xfId="2822"/>
    <cellStyle name="Гиперссылка 4" xfId="2823"/>
    <cellStyle name="Гиперссылка 5" xfId="2824"/>
    <cellStyle name="Горизонтальный итог" xfId="1442"/>
    <cellStyle name="Горизонтальный итог (тысячи)" xfId="202"/>
    <cellStyle name="Денежный [0] 2" xfId="203"/>
    <cellStyle name="Денежный [0] 3" xfId="204"/>
    <cellStyle name="Денежный [0] 4" xfId="205"/>
    <cellStyle name="Денежный [0] 5" xfId="206"/>
    <cellStyle name="Денежный 2" xfId="207"/>
    <cellStyle name="Денежный 3" xfId="208"/>
    <cellStyle name="Денежный 4" xfId="209"/>
    <cellStyle name="Денежный 5" xfId="210"/>
    <cellStyle name="Заголовок 1" xfId="2066" builtinId="16" customBuiltin="1"/>
    <cellStyle name="Заголовок 2" xfId="2067" builtinId="17" customBuiltin="1"/>
    <cellStyle name="Заголовок 3" xfId="2068" builtinId="18" customBuiltin="1"/>
    <cellStyle name="Заголовок 4" xfId="2069" builtinId="19" customBuiltin="1"/>
    <cellStyle name="Заголовок столбцов" xfId="211"/>
    <cellStyle name="Заголовок таблицы" xfId="1443"/>
    <cellStyle name="Итог" xfId="2080" builtinId="25" customBuiltin="1"/>
    <cellStyle name="Контрольная ячейка" xfId="2077" builtinId="23" customBuiltin="1"/>
    <cellStyle name="Название" xfId="2065" builtinId="15" customBuiltin="1"/>
    <cellStyle name="Нейтральный" xfId="2072" builtinId="28" customBuiltin="1"/>
    <cellStyle name="Обычный" xfId="0" builtinId="0"/>
    <cellStyle name="Обычный 10" xfId="1444"/>
    <cellStyle name="Обычный 11" xfId="1445"/>
    <cellStyle name="Обычный 11 2" xfId="1446"/>
    <cellStyle name="Обычный 11 2 2" xfId="1447"/>
    <cellStyle name="Обычный 11 2 2 2" xfId="1448"/>
    <cellStyle name="Обычный 11 2 3" xfId="1449"/>
    <cellStyle name="Обычный 11 3" xfId="1450"/>
    <cellStyle name="Обычный 11 3 2" xfId="1451"/>
    <cellStyle name="Обычный 11 4" xfId="1452"/>
    <cellStyle name="Обычный 12" xfId="856"/>
    <cellStyle name="Обычный 13" xfId="1453"/>
    <cellStyle name="Обычный 14" xfId="1454"/>
    <cellStyle name="Обычный 15" xfId="2825"/>
    <cellStyle name="Обычный 2" xfId="3"/>
    <cellStyle name="Обычный 2 2" xfId="213"/>
    <cellStyle name="Обычный 2 2 2" xfId="1455"/>
    <cellStyle name="Обычный 2 3" xfId="212"/>
    <cellStyle name="Обычный 2 3 2" xfId="1456"/>
    <cellStyle name="Обычный 2 3 2 2" xfId="1457"/>
    <cellStyle name="Обычный 2 3 3" xfId="1458"/>
    <cellStyle name="Обычный 2 3 4" xfId="1459"/>
    <cellStyle name="Обычный 2 4" xfId="1460"/>
    <cellStyle name="Обычный 2 4 2" xfId="1461"/>
    <cellStyle name="Обычный 2 5" xfId="1462"/>
    <cellStyle name="Обычный 2 5 2" xfId="1765"/>
    <cellStyle name="Обычный 2 6" xfId="1463"/>
    <cellStyle name="Обычный 2 7" xfId="2826"/>
    <cellStyle name="Обычный 2 8" xfId="2827"/>
    <cellStyle name="Обычный 3" xfId="4"/>
    <cellStyle name="Обычный 3 2" xfId="215"/>
    <cellStyle name="Обычный 3 3" xfId="214"/>
    <cellStyle name="Обычный 3 3 2" xfId="1464"/>
    <cellStyle name="Обычный 4" xfId="216"/>
    <cellStyle name="Обычный 4 2" xfId="1465"/>
    <cellStyle name="Обычный 5" xfId="217"/>
    <cellStyle name="Обычный 5 2" xfId="1466"/>
    <cellStyle name="Обычный 6" xfId="13"/>
    <cellStyle name="Обычный 6 2" xfId="1467"/>
    <cellStyle name="Обычный 7" xfId="15"/>
    <cellStyle name="Обычный 7 2" xfId="1468"/>
    <cellStyle name="Обычный 8" xfId="691"/>
    <cellStyle name="Обычный 8 2" xfId="1469"/>
    <cellStyle name="Обычный 9" xfId="1470"/>
    <cellStyle name="Основной стиль" xfId="1471"/>
    <cellStyle name="Плохой" xfId="2071" builtinId="27" customBuiltin="1"/>
    <cellStyle name="Подпись итогов" xfId="14"/>
    <cellStyle name="Пояснение" xfId="2079" builtinId="53" customBuiltin="1"/>
    <cellStyle name="Примечание 2" xfId="1472"/>
    <cellStyle name="Примечание 2 2" xfId="1473"/>
    <cellStyle name="Примечание 2 2 2" xfId="1474"/>
    <cellStyle name="Примечание 2 2 2 2" xfId="1475"/>
    <cellStyle name="Примечание 2 2 3" xfId="1476"/>
    <cellStyle name="Примечание 2 3" xfId="1477"/>
    <cellStyle name="Примечание 2 3 2" xfId="1478"/>
    <cellStyle name="Примечание 2 4" xfId="1479"/>
    <cellStyle name="Процентный" xfId="9" builtinId="5"/>
    <cellStyle name="Процентный 2" xfId="218"/>
    <cellStyle name="Процентный 2 2" xfId="1480"/>
    <cellStyle name="Процентный 3" xfId="219"/>
    <cellStyle name="Процентный 3 2" xfId="1481"/>
    <cellStyle name="Процентный 3 2 2" xfId="1482"/>
    <cellStyle name="Процентный 3 3" xfId="1483"/>
    <cellStyle name="Процентный 3 4" xfId="1484"/>
    <cellStyle name="Процентный 4" xfId="220"/>
    <cellStyle name="Процентный 4 2" xfId="1485"/>
    <cellStyle name="Процентный 4 3" xfId="1486"/>
    <cellStyle name="Процентный 5" xfId="221"/>
    <cellStyle name="Процентный 5 2" xfId="1487"/>
    <cellStyle name="Процентный 6" xfId="222"/>
    <cellStyle name="Процентный 7" xfId="1188"/>
    <cellStyle name="Процентный 8" xfId="1766"/>
    <cellStyle name="Процентный 9" xfId="1767"/>
    <cellStyle name="Связанная ячейка" xfId="2076" builtinId="24" customBuiltin="1"/>
    <cellStyle name="Стиль 1" xfId="5"/>
    <cellStyle name="Стиль 1 2" xfId="223"/>
    <cellStyle name="Текст предупреждения" xfId="2078" builtinId="11" customBuiltin="1"/>
    <cellStyle name="Финансовый [0] 2" xfId="224"/>
    <cellStyle name="Финансовый [0] 2 2" xfId="1488"/>
    <cellStyle name="Финансовый [0] 3" xfId="225"/>
    <cellStyle name="Финансовый [0] 3 2" xfId="1489"/>
    <cellStyle name="Финансовый [0] 4" xfId="226"/>
    <cellStyle name="Финансовый [0] 5" xfId="227"/>
    <cellStyle name="Финансовый [0] 6" xfId="228"/>
    <cellStyle name="Финансовый 10" xfId="229"/>
    <cellStyle name="Финансовый 11" xfId="230"/>
    <cellStyle name="Финансовый 12" xfId="231"/>
    <cellStyle name="Финансовый 13" xfId="232"/>
    <cellStyle name="Финансовый 14" xfId="233"/>
    <cellStyle name="Финансовый 15" xfId="234"/>
    <cellStyle name="Финансовый 16" xfId="235"/>
    <cellStyle name="Финансовый 17" xfId="236"/>
    <cellStyle name="Финансовый 18" xfId="237"/>
    <cellStyle name="Финансовый 19" xfId="238"/>
    <cellStyle name="Финансовый 2" xfId="6"/>
    <cellStyle name="Финансовый 2 2" xfId="240"/>
    <cellStyle name="Финансовый 2 3" xfId="239"/>
    <cellStyle name="Финансовый 20" xfId="241"/>
    <cellStyle name="Финансовый 21" xfId="242"/>
    <cellStyle name="Финансовый 22" xfId="243"/>
    <cellStyle name="Финансовый 23" xfId="244"/>
    <cellStyle name="Финансовый 24" xfId="245"/>
    <cellStyle name="Финансовый 25" xfId="246"/>
    <cellStyle name="Финансовый 26" xfId="247"/>
    <cellStyle name="Финансовый 27" xfId="248"/>
    <cellStyle name="Финансовый 28" xfId="249"/>
    <cellStyle name="Финансовый 29" xfId="250"/>
    <cellStyle name="Финансовый 3" xfId="251"/>
    <cellStyle name="Финансовый 3 2" xfId="1490"/>
    <cellStyle name="Финансовый 30" xfId="252"/>
    <cellStyle name="Финансовый 4" xfId="253"/>
    <cellStyle name="Финансовый 4 2" xfId="1491"/>
    <cellStyle name="Финансовый 5" xfId="254"/>
    <cellStyle name="Финансовый 5 2" xfId="1492"/>
    <cellStyle name="Финансовый 6" xfId="255"/>
    <cellStyle name="Финансовый 7" xfId="256"/>
    <cellStyle name="Финансовый 8" xfId="257"/>
    <cellStyle name="Финансовый 9" xfId="258"/>
    <cellStyle name="Хороший" xfId="2070" builtinId="26" customBuiltin="1"/>
  </cellStyles>
  <dxfs count="8"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font>
        <sz val="10"/>
      </font>
    </dxf>
    <dxf>
      <font>
        <name val="Calibri Light"/>
        <scheme val="none"/>
      </font>
    </dxf>
    <dxf>
      <numFmt numFmtId="4" formatCode="#,##0.00"/>
    </dxf>
    <dxf>
      <numFmt numFmtId="4" formatCode="#,##0.00"/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Кулешов" refreshedDate="43501.646071875002" createdVersion="4" refreshedVersion="4" minRefreshableVersion="3" recordCount="154">
  <cacheSource type="worksheet">
    <worksheetSource ref="B1:D155" sheet="data 2018"/>
  </cacheSource>
  <cacheFields count="3">
    <cacheField name="ГАД" numFmtId="0">
      <sharedItems containsSemiMixedTypes="0" containsString="0" containsNumber="1" containsInteger="1" minValue="803" maxValue="842" count="17">
        <n v="818"/>
        <n v="819"/>
        <n v="825"/>
        <n v="816"/>
        <n v="821"/>
        <n v="832"/>
        <n v="814"/>
        <n v="815"/>
        <n v="811"/>
        <n v="840"/>
        <n v="817"/>
        <n v="812"/>
        <n v="842"/>
        <n v="808"/>
        <n v="836"/>
        <n v="803"/>
        <n v="837"/>
      </sharedItems>
    </cacheField>
    <cacheField name="КБК" numFmtId="0">
      <sharedItems count="224">
        <s v="2 02 15001 02 0000 150"/>
        <s v="2 02 15002 02 0000 150"/>
        <s v="2 02 15009 02 0000 150"/>
        <s v="2 02 15213 02 0000 150"/>
        <s v="2 02 20051 00 0000 150"/>
        <s v="2 02 25021 02 0000 150"/>
        <s v="2 02 25027 02 0000 150"/>
        <s v="2 02 23009 02 0000 150"/>
        <s v="2 02 25066 02 0000 150"/>
        <s v="2 02 25081 02 0000 150"/>
        <s v="2 02 25082 02 0000 150"/>
        <s v="2 02 25084 02 0000 150"/>
        <s v="2 02 25086 02 0000 150"/>
        <s v="2 02 25097 02 0000 150"/>
        <s v="2 02 25198 02 0000 150"/>
        <s v="2 02 25209 02 0000 150"/>
        <s v="2 02 25382 02 0000 150"/>
        <s v="2 02 25402 02 0000 150"/>
        <s v="2 02 25462 02 0000 150"/>
        <s v="2 02 25467 02 0000 150"/>
        <s v="2 02 25497 02 0000 150"/>
        <s v="2 02 25516 02 0000 150"/>
        <s v="2 02 25517 02 0000 150"/>
        <s v="2 02 25519 02 0000 150"/>
        <s v="2 02 25520 02 0000 150"/>
        <s v="2 02 25527 02 0000 150"/>
        <s v="2 02 25533 02 0000 150"/>
        <s v="2 02 25534 02 0000 150"/>
        <s v="2 02 25541 02 0000 150"/>
        <s v="2 02 25542 02 0000 150"/>
        <s v="2 02 25543 02 0000 150"/>
        <s v="2 02 25544 02 0000 150"/>
        <s v="2 02 25555 02 0000 150"/>
        <s v="2 02 25560 02 0000 150"/>
        <s v="2 02 25567 02 0000 150"/>
        <s v="2 02 20077 02 0000 150"/>
        <s v="2 02 25568 02 0000 150"/>
        <s v="2 02 25674 02 0000 150"/>
        <s v="2 02 35118 02 0000 150"/>
        <s v="2 02 35120 02 0000 150"/>
        <s v="2 02 35128 02 0000 150"/>
        <s v="2 02 35129 02 0000 150"/>
        <s v="2 02 35130 02 0000 150"/>
        <s v="2 02 35134 02 0000 150"/>
        <s v="2 02 35135 02 0000 150"/>
        <s v="2 02 35137 02 0000 150"/>
        <s v="2 02 35176 02 0000 150"/>
        <s v="2 02 35194 02 0000 150"/>
        <s v="2 02 35220 02 0000 150"/>
        <s v="2 02 35240 02 0000 150"/>
        <s v="2 02 35250 02 0000 150"/>
        <s v="2 02 35260 02 0000 150"/>
        <s v="2 02 35270 02 0000 150"/>
        <s v="2 02 35280 02 0000 150"/>
        <s v="2 02 35290 02 0000 150"/>
        <s v="2 02 35380 02 0000 150"/>
        <s v="2 02 35460 02 0000 150"/>
        <s v="2 02 35573 02 0000 150"/>
        <s v="2 02 35900 02 0000 150"/>
        <s v="2 02 45136 02 0000 150"/>
        <s v="2 02 45141 02 0000 150"/>
        <s v="2 02 45142 02 0000 150"/>
        <s v="2 02 45159 02 0000 150"/>
        <s v="2 02 45161 02 0000 150"/>
        <s v="2 02 45433 02 0000 150"/>
        <s v="2 02 49000 02 0000 150"/>
        <s v="2 02 49001 02 0000 150"/>
        <s v="2 18 02010 02 0000 180"/>
        <s v="2 18 02020 02 0000 180"/>
        <s v="2 18 60010 02 0000 150"/>
        <s v="2 18 02030 02 0000 180"/>
        <s v="2 18 25555 02 0000 150"/>
        <s v="2 18 45420 02 0000 150"/>
        <s v="2 18 25027 02 0000 150"/>
        <s v="2 18 25064 02 0000 150"/>
        <s v="2 18 35118 02 0000 150"/>
        <s v="2 19 25016 02 0000 150"/>
        <s v="2 19 25555 02 0000 150"/>
        <s v="2 19 51360 02 0000 150"/>
        <s v="2 19 25053 02 0000 150"/>
        <s v="2 19 25018 02 0000 150"/>
        <s v="2 19 25031 02 0000 150"/>
        <s v="2 19 25035 02 0000 150"/>
        <s v="2 19 25043 02 0000 150"/>
        <s v="2 19 25054 02 0000 150"/>
        <s v="2 19 25055 02 0000 150"/>
        <s v="2 19 25442 02 0000 150"/>
        <s v="2 19 25446 02 0000 150"/>
        <s v="2 19 25541 02 0000 150"/>
        <s v="2 19 25542 02 0000 150"/>
        <s v="2 19 25543 02 0000 150"/>
        <s v="2 19 90000 02 0000 150"/>
        <s v="2 19 25495 02 0000 150"/>
        <s v="2 19 45420 02 0000 150"/>
        <s v="2 19 45390 02 0000 150"/>
        <s v="2 19 25027 02 0000 150"/>
        <s v="2 19 25084 02 0000 150"/>
        <s v="2 19 25462 02 0000 150"/>
        <s v="2 19 35130 02 0000 150"/>
        <s v="2 19 35137 02 0000 150"/>
        <s v="2 19 35194 02 0000 150"/>
        <s v="2 19 35220 02 0000 150"/>
        <s v="2 19 35250 02 0000 150"/>
        <s v="2 19 35260 02 0000 150"/>
        <s v="2 19 35270 02 0000 150"/>
        <s v="2 19 35380 02 0000 150"/>
        <s v="2 19 45612 02 0000 150"/>
        <s v="2 19 35290 02 0000 150"/>
        <s v="2 19 25470 02 0000 150"/>
        <s v="2 19 35129 02 0000 150"/>
        <s v="2 19 25064 02 0000 150"/>
        <s v="2 19 35118 02 0000 150"/>
        <s v="20245136020000150" u="1"/>
        <s v="20245141020000150" u="1"/>
        <s v="20245142020000150" u="1"/>
        <s v="20245159020000150" u="1"/>
        <s v="20245161020000150" u="1"/>
        <s v="20245433020000150" u="1"/>
        <s v="20249000020000150" u="1"/>
        <s v="20249001020000150" u="1"/>
        <s v="20220051000000150" u="1"/>
        <s v="20235118020000150" u="1"/>
        <s v="20235120020000150" u="1"/>
        <s v="20235128020000150" u="1"/>
        <s v="20235129020000150" u="1"/>
        <s v="20235130020000150" u="1"/>
        <s v="20235134020000150" u="1"/>
        <s v="20235135020000150" u="1"/>
        <s v="20235137020000150" u="1"/>
        <s v="20235176020000150" u="1"/>
        <s v="20235194020000150" u="1"/>
        <s v="20235220020000150" u="1"/>
        <s v="20235240020000150" u="1"/>
        <s v="20235250020000150" u="1"/>
        <s v="20235260020000150" u="1"/>
        <s v="20235270020000150" u="1"/>
        <s v="20235280020000150" u="1"/>
        <s v="20235290020000150" u="1"/>
        <s v="20235380020000150" u="1"/>
        <s v="20235460020000150" u="1"/>
        <s v="20235573020000150" u="1"/>
        <s v="20235900020000150" u="1"/>
        <s v="20220077020000150" u="1"/>
        <s v="20223009020000150" u="1"/>
        <s v="20225021020000150" u="1"/>
        <s v="20225027020000150" u="1"/>
        <s v="20225066020000150" u="1"/>
        <s v="20225081020000150" u="1"/>
        <s v="20225082020000150" u="1"/>
        <s v="20225084020000150" u="1"/>
        <s v="20225086020000150" u="1"/>
        <s v="20225097020000150" u="1"/>
        <s v="20225198020000150" u="1"/>
        <s v="20225209020000150" u="1"/>
        <s v="20225382020000150" u="1"/>
        <s v="20225402020000150" u="1"/>
        <s v="20225462020000150" u="1"/>
        <s v="20225467020000150" u="1"/>
        <s v="20225497020000150" u="1"/>
        <s v="20225516020000150" u="1"/>
        <s v="20225517020000150" u="1"/>
        <s v="20225519020000150" u="1"/>
        <s v="20225520020000150" u="1"/>
        <s v="20225527020000150" u="1"/>
        <s v="20225533020000150" u="1"/>
        <s v="20225534020000150" u="1"/>
        <s v="20225541020000150" u="1"/>
        <s v="20225542020000150" u="1"/>
        <s v="20225543020000150" u="1"/>
        <s v="20225544020000150" u="1"/>
        <s v="20225555020000150" u="1"/>
        <s v="20225560020000150" u="1"/>
        <s v="20225567020000150" u="1"/>
        <s v="20225568020000150" u="1"/>
        <s v="20225674020000150" u="1"/>
        <s v="21990000020000150" u="1"/>
        <s v="20215001020000150" u="1"/>
        <s v="20215002020000150" u="1"/>
        <s v="20215009020000150" u="1"/>
        <s v="20215213020000150" u="1"/>
        <s v="21860010020000150" u="1"/>
        <s v="21951360020000150" u="1"/>
        <s v="21845420020000150" u="1"/>
        <s v="21802010020000180" u="1"/>
        <s v="21802020020000180" u="1"/>
        <s v="21802030020000180" u="1"/>
        <s v="21945390020000150" u="1"/>
        <s v="21945420020000150" u="1"/>
        <s v="21945612020000150" u="1"/>
        <s v="21835118020000150" u="1"/>
        <s v="21935118020000150" u="1"/>
        <s v="21935129020000150" u="1"/>
        <s v="21935130020000150" u="1"/>
        <s v="21935137020000150" u="1"/>
        <s v="21935194020000150" u="1"/>
        <s v="21935220020000150" u="1"/>
        <s v="21935250020000150" u="1"/>
        <s v="21935260020000150" u="1"/>
        <s v="21935270020000150" u="1"/>
        <s v="21935290020000150" u="1"/>
        <s v="21935380020000150" u="1"/>
        <s v="21825027020000150" u="1"/>
        <s v="21825064020000150" u="1"/>
        <s v="21825555020000150" u="1"/>
        <s v="21925016020000150" u="1"/>
        <s v="21925018020000150" u="1"/>
        <s v="21925027020000150" u="1"/>
        <s v="21925031020000150" u="1"/>
        <s v="21925035020000150" u="1"/>
        <s v="21925043020000150" u="1"/>
        <s v="21925053020000150" u="1"/>
        <s v="21925054020000150" u="1"/>
        <s v="21925055020000150" u="1"/>
        <s v="21925064020000150" u="1"/>
        <s v="21925084020000150" u="1"/>
        <s v="21925442020000150" u="1"/>
        <s v="21925446020000150" u="1"/>
        <s v="21925462020000150" u="1"/>
        <s v="21925470020000150" u="1"/>
        <s v="21925495020000150" u="1"/>
        <s v="21925541020000150" u="1"/>
        <s v="21925542020000150" u="1"/>
        <s v="21925543020000150" u="1"/>
        <s v="21925555020000150" u="1"/>
      </sharedItems>
    </cacheField>
    <cacheField name="Сумма" numFmtId="0">
      <sharedItems containsSemiMixedTypes="0" containsString="0" containsNumber="1" minValue="-13049045.98" maxValue="128057449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54">
  <r>
    <x v="0"/>
    <x v="0"/>
    <n v="12805744900"/>
  </r>
  <r>
    <x v="0"/>
    <x v="1"/>
    <n v="513084000"/>
  </r>
  <r>
    <x v="0"/>
    <x v="2"/>
    <n v="574234000"/>
  </r>
  <r>
    <x v="0"/>
    <x v="3"/>
    <n v="68563000"/>
  </r>
  <r>
    <x v="1"/>
    <x v="4"/>
    <n v="105573900"/>
  </r>
  <r>
    <x v="2"/>
    <x v="4"/>
    <n v="19185800"/>
  </r>
  <r>
    <x v="1"/>
    <x v="5"/>
    <n v="279679837.79000002"/>
  </r>
  <r>
    <x v="3"/>
    <x v="6"/>
    <n v="7158600"/>
  </r>
  <r>
    <x v="4"/>
    <x v="6"/>
    <n v="1565800"/>
  </r>
  <r>
    <x v="2"/>
    <x v="6"/>
    <n v="1979400"/>
  </r>
  <r>
    <x v="4"/>
    <x v="7"/>
    <n v="47800"/>
  </r>
  <r>
    <x v="3"/>
    <x v="8"/>
    <n v="49800"/>
  </r>
  <r>
    <x v="2"/>
    <x v="9"/>
    <n v="14079000"/>
  </r>
  <r>
    <x v="4"/>
    <x v="10"/>
    <n v="77360700"/>
  </r>
  <r>
    <x v="4"/>
    <x v="11"/>
    <n v="238261500"/>
  </r>
  <r>
    <x v="5"/>
    <x v="12"/>
    <n v="4377100"/>
  </r>
  <r>
    <x v="3"/>
    <x v="13"/>
    <n v="19518000"/>
  </r>
  <r>
    <x v="4"/>
    <x v="14"/>
    <n v="244375"/>
  </r>
  <r>
    <x v="4"/>
    <x v="15"/>
    <n v="2659200"/>
  </r>
  <r>
    <x v="6"/>
    <x v="16"/>
    <n v="52138500"/>
  </r>
  <r>
    <x v="6"/>
    <x v="17"/>
    <n v="10286600"/>
  </r>
  <r>
    <x v="4"/>
    <x v="18"/>
    <n v="15293400"/>
  </r>
  <r>
    <x v="7"/>
    <x v="19"/>
    <n v="31822200"/>
  </r>
  <r>
    <x v="4"/>
    <x v="20"/>
    <n v="25832500"/>
  </r>
  <r>
    <x v="8"/>
    <x v="21"/>
    <n v="1938400"/>
  </r>
  <r>
    <x v="7"/>
    <x v="22"/>
    <n v="13447300"/>
  </r>
  <r>
    <x v="7"/>
    <x v="23"/>
    <n v="4700000"/>
  </r>
  <r>
    <x v="3"/>
    <x v="24"/>
    <n v="301682000"/>
  </r>
  <r>
    <x v="9"/>
    <x v="25"/>
    <n v="30715900"/>
  </r>
  <r>
    <x v="3"/>
    <x v="26"/>
    <n v="34354400"/>
  </r>
  <r>
    <x v="3"/>
    <x v="27"/>
    <n v="3495400"/>
  </r>
  <r>
    <x v="10"/>
    <x v="28"/>
    <n v="205282400"/>
  </r>
  <r>
    <x v="10"/>
    <x v="28"/>
    <n v="70645100"/>
  </r>
  <r>
    <x v="10"/>
    <x v="29"/>
    <n v="127412300"/>
  </r>
  <r>
    <x v="10"/>
    <x v="30"/>
    <n v="1537065100"/>
  </r>
  <r>
    <x v="10"/>
    <x v="31"/>
    <n v="2459242000"/>
  </r>
  <r>
    <x v="11"/>
    <x v="32"/>
    <n v="251743700"/>
  </r>
  <r>
    <x v="11"/>
    <x v="33"/>
    <n v="5299400"/>
  </r>
  <r>
    <x v="10"/>
    <x v="34"/>
    <n v="64354100"/>
  </r>
  <r>
    <x v="10"/>
    <x v="34"/>
    <n v="663400"/>
  </r>
  <r>
    <x v="10"/>
    <x v="35"/>
    <n v="31292800"/>
  </r>
  <r>
    <x v="10"/>
    <x v="35"/>
    <n v="46141000"/>
  </r>
  <r>
    <x v="1"/>
    <x v="35"/>
    <n v="376171988"/>
  </r>
  <r>
    <x v="10"/>
    <x v="36"/>
    <n v="105412000"/>
  </r>
  <r>
    <x v="6"/>
    <x v="37"/>
    <n v="98076300"/>
  </r>
  <r>
    <x v="12"/>
    <x v="38"/>
    <n v="27649800"/>
  </r>
  <r>
    <x v="12"/>
    <x v="39"/>
    <n v="3095800"/>
  </r>
  <r>
    <x v="13"/>
    <x v="40"/>
    <n v="7828800"/>
  </r>
  <r>
    <x v="14"/>
    <x v="41"/>
    <n v="312604800"/>
  </r>
  <r>
    <x v="4"/>
    <x v="42"/>
    <n v="323015300"/>
  </r>
  <r>
    <x v="1"/>
    <x v="43"/>
    <n v="59515300"/>
  </r>
  <r>
    <x v="1"/>
    <x v="44"/>
    <n v="5673400"/>
  </r>
  <r>
    <x v="4"/>
    <x v="45"/>
    <n v="2147424400"/>
  </r>
  <r>
    <x v="1"/>
    <x v="46"/>
    <n v="4083000"/>
  </r>
  <r>
    <x v="4"/>
    <x v="47"/>
    <n v="47341400"/>
  </r>
  <r>
    <x v="4"/>
    <x v="48"/>
    <n v="81383300"/>
  </r>
  <r>
    <x v="4"/>
    <x v="49"/>
    <n v="128800"/>
  </r>
  <r>
    <x v="4"/>
    <x v="50"/>
    <n v="717483600"/>
  </r>
  <r>
    <x v="4"/>
    <x v="51"/>
    <n v="7354600"/>
  </r>
  <r>
    <x v="4"/>
    <x v="52"/>
    <n v="6166400"/>
  </r>
  <r>
    <x v="4"/>
    <x v="53"/>
    <n v="215500"/>
  </r>
  <r>
    <x v="5"/>
    <x v="54"/>
    <n v="252331300"/>
  </r>
  <r>
    <x v="4"/>
    <x v="55"/>
    <n v="448783100"/>
  </r>
  <r>
    <x v="6"/>
    <x v="56"/>
    <n v="249510400"/>
  </r>
  <r>
    <x v="4"/>
    <x v="57"/>
    <n v="141199789.66"/>
  </r>
  <r>
    <x v="0"/>
    <x v="58"/>
    <n v="101642900"/>
  </r>
  <r>
    <x v="6"/>
    <x v="59"/>
    <n v="1700000"/>
  </r>
  <r>
    <x v="15"/>
    <x v="60"/>
    <n v="8501904"/>
  </r>
  <r>
    <x v="15"/>
    <x v="61"/>
    <n v="4484184"/>
  </r>
  <r>
    <x v="3"/>
    <x v="62"/>
    <n v="206742500"/>
  </r>
  <r>
    <x v="6"/>
    <x v="63"/>
    <n v="84191400"/>
  </r>
  <r>
    <x v="6"/>
    <x v="63"/>
    <n v="25402900"/>
  </r>
  <r>
    <x v="10"/>
    <x v="64"/>
    <n v="4470345500"/>
  </r>
  <r>
    <x v="6"/>
    <x v="65"/>
    <n v="7343300"/>
  </r>
  <r>
    <x v="7"/>
    <x v="65"/>
    <n v="1892700"/>
  </r>
  <r>
    <x v="7"/>
    <x v="65"/>
    <n v="7919200"/>
  </r>
  <r>
    <x v="6"/>
    <x v="66"/>
    <n v="47470000"/>
  </r>
  <r>
    <x v="6"/>
    <x v="66"/>
    <n v="58416700"/>
  </r>
  <r>
    <x v="6"/>
    <x v="66"/>
    <n v="21000000"/>
  </r>
  <r>
    <x v="15"/>
    <x v="67"/>
    <n v="292359.43"/>
  </r>
  <r>
    <x v="15"/>
    <x v="68"/>
    <n v="161668.96"/>
  </r>
  <r>
    <x v="8"/>
    <x v="67"/>
    <n v="2607"/>
  </r>
  <r>
    <x v="11"/>
    <x v="69"/>
    <n v="2385870.67"/>
  </r>
  <r>
    <x v="11"/>
    <x v="69"/>
    <n v="1165310.8899999999"/>
  </r>
  <r>
    <x v="11"/>
    <x v="70"/>
    <n v="78.36"/>
  </r>
  <r>
    <x v="11"/>
    <x v="70"/>
    <n v="23162329.780000001"/>
  </r>
  <r>
    <x v="11"/>
    <x v="71"/>
    <n v="38678.879999999997"/>
  </r>
  <r>
    <x v="6"/>
    <x v="67"/>
    <n v="2385"/>
  </r>
  <r>
    <x v="7"/>
    <x v="69"/>
    <n v="6078"/>
  </r>
  <r>
    <x v="3"/>
    <x v="67"/>
    <n v="18087"/>
  </r>
  <r>
    <x v="3"/>
    <x v="69"/>
    <n v="247.5"/>
  </r>
  <r>
    <x v="10"/>
    <x v="70"/>
    <n v="300000"/>
  </r>
  <r>
    <x v="1"/>
    <x v="69"/>
    <n v="44377.979999999996"/>
  </r>
  <r>
    <x v="1"/>
    <x v="72"/>
    <n v="140456"/>
  </r>
  <r>
    <x v="4"/>
    <x v="67"/>
    <n v="1110731"/>
  </r>
  <r>
    <x v="4"/>
    <x v="69"/>
    <n v="16692.560000000001"/>
  </r>
  <r>
    <x v="4"/>
    <x v="69"/>
    <n v="303579.03999999998"/>
  </r>
  <r>
    <x v="4"/>
    <x v="73"/>
    <n v="695332.38"/>
  </r>
  <r>
    <x v="2"/>
    <x v="68"/>
    <n v="121289.9"/>
  </r>
  <r>
    <x v="2"/>
    <x v="70"/>
    <n v="9000"/>
  </r>
  <r>
    <x v="14"/>
    <x v="67"/>
    <n v="7872.4"/>
  </r>
  <r>
    <x v="16"/>
    <x v="69"/>
    <n v="3898395"/>
  </r>
  <r>
    <x v="9"/>
    <x v="69"/>
    <n v="53978.59"/>
  </r>
  <r>
    <x v="9"/>
    <x v="74"/>
    <n v="1268250"/>
  </r>
  <r>
    <x v="9"/>
    <x v="69"/>
    <n v="156750"/>
  </r>
  <r>
    <x v="12"/>
    <x v="69"/>
    <n v="200"/>
  </r>
  <r>
    <x v="12"/>
    <x v="75"/>
    <n v="3549.22"/>
  </r>
  <r>
    <x v="12"/>
    <x v="75"/>
    <n v="6596.29"/>
  </r>
  <r>
    <x v="13"/>
    <x v="76"/>
    <n v="-58922.61"/>
  </r>
  <r>
    <x v="11"/>
    <x v="77"/>
    <n v="-34424.199999999997"/>
  </r>
  <r>
    <x v="6"/>
    <x v="78"/>
    <n v="-1935175.18"/>
  </r>
  <r>
    <x v="10"/>
    <x v="79"/>
    <n v="-316897.07"/>
  </r>
  <r>
    <x v="10"/>
    <x v="80"/>
    <n v="-188599.83000000002"/>
  </r>
  <r>
    <x v="10"/>
    <x v="81"/>
    <n v="-20000"/>
  </r>
  <r>
    <x v="10"/>
    <x v="82"/>
    <n v="-220.81"/>
  </r>
  <r>
    <x v="10"/>
    <x v="83"/>
    <n v="-165770.21"/>
  </r>
  <r>
    <x v="10"/>
    <x v="84"/>
    <n v="-350415.95"/>
  </r>
  <r>
    <x v="10"/>
    <x v="85"/>
    <n v="-1960.6"/>
  </r>
  <r>
    <x v="10"/>
    <x v="86"/>
    <n v="-324836.61"/>
  </r>
  <r>
    <x v="10"/>
    <x v="87"/>
    <n v="-891503"/>
  </r>
  <r>
    <x v="10"/>
    <x v="88"/>
    <n v="-746419.55"/>
  </r>
  <r>
    <x v="10"/>
    <x v="89"/>
    <n v="-749310.19"/>
  </r>
  <r>
    <x v="10"/>
    <x v="90"/>
    <n v="-189903.46"/>
  </r>
  <r>
    <x v="10"/>
    <x v="91"/>
    <n v="-286564.93"/>
  </r>
  <r>
    <x v="1"/>
    <x v="92"/>
    <n v="-47836.31"/>
  </r>
  <r>
    <x v="1"/>
    <x v="93"/>
    <n v="-140456"/>
  </r>
  <r>
    <x v="1"/>
    <x v="94"/>
    <n v="-1986625.4300000002"/>
  </r>
  <r>
    <x v="4"/>
    <x v="95"/>
    <n v="-695332.38"/>
  </r>
  <r>
    <x v="4"/>
    <x v="96"/>
    <n v="-62946.1"/>
  </r>
  <r>
    <x v="4"/>
    <x v="97"/>
    <n v="-5488.75"/>
  </r>
  <r>
    <x v="4"/>
    <x v="98"/>
    <n v="-16775.189999999999"/>
  </r>
  <r>
    <x v="4"/>
    <x v="99"/>
    <n v="-10285683.98"/>
  </r>
  <r>
    <x v="4"/>
    <x v="100"/>
    <n v="-1479.41"/>
  </r>
  <r>
    <x v="4"/>
    <x v="101"/>
    <n v="-1393.43"/>
  </r>
  <r>
    <x v="4"/>
    <x v="102"/>
    <n v="-1140831.3400000001"/>
  </r>
  <r>
    <x v="4"/>
    <x v="103"/>
    <n v="-11473.52"/>
  </r>
  <r>
    <x v="4"/>
    <x v="104"/>
    <n v="-9569.4599999999991"/>
  </r>
  <r>
    <x v="4"/>
    <x v="105"/>
    <n v="-178486.94999999998"/>
  </r>
  <r>
    <x v="4"/>
    <x v="106"/>
    <n v="-1110731"/>
  </r>
  <r>
    <x v="2"/>
    <x v="91"/>
    <n v="-188790.49"/>
  </r>
  <r>
    <x v="5"/>
    <x v="107"/>
    <n v="-214575.32"/>
  </r>
  <r>
    <x v="5"/>
    <x v="107"/>
    <n v="-103124.7"/>
  </r>
  <r>
    <x v="5"/>
    <x v="108"/>
    <n v="-223082.03"/>
  </r>
  <r>
    <x v="14"/>
    <x v="109"/>
    <n v="-3398.34"/>
  </r>
  <r>
    <x v="9"/>
    <x v="110"/>
    <n v="-1268250"/>
  </r>
  <r>
    <x v="9"/>
    <x v="110"/>
    <n v="-100000"/>
  </r>
  <r>
    <x v="9"/>
    <x v="110"/>
    <n v="-300000"/>
  </r>
  <r>
    <x v="9"/>
    <x v="110"/>
    <n v="-193643"/>
  </r>
  <r>
    <x v="9"/>
    <x v="110"/>
    <n v="-3051.72"/>
  </r>
  <r>
    <x v="9"/>
    <x v="110"/>
    <n v="-15195"/>
  </r>
  <r>
    <x v="9"/>
    <x v="110"/>
    <n v="-1014381.58"/>
  </r>
  <r>
    <x v="9"/>
    <x v="110"/>
    <n v="-13049045.98"/>
  </r>
  <r>
    <x v="12"/>
    <x v="111"/>
    <n v="-3549.22"/>
  </r>
  <r>
    <x v="12"/>
    <x v="111"/>
    <n v="-6596.2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updatedVersion="4" minRefreshableVersion="3" useAutoFormatting="1" itemPrintTitles="1" createdVersion="4" indent="0" outline="1" outlineData="1" multipleFieldFilters="0">
  <location ref="F2:H136" firstHeaderRow="1" firstDataRow="1" firstDataCol="2"/>
  <pivotFields count="3">
    <pivotField axis="axisRow" outline="0" showAll="0" defaultSubtotal="0">
      <items count="17">
        <item x="15"/>
        <item x="13"/>
        <item x="8"/>
        <item x="11"/>
        <item x="6"/>
        <item x="7"/>
        <item x="3"/>
        <item x="10"/>
        <item x="0"/>
        <item x="1"/>
        <item x="4"/>
        <item x="2"/>
        <item x="5"/>
        <item x="14"/>
        <item x="16"/>
        <item x="9"/>
        <item x="12"/>
      </items>
      <extLst>
        <ext xmlns:x14="http://schemas.microsoft.com/office/spreadsheetml/2009/9/main" uri="{2946ED86-A175-432a-8AC1-64E0C546D7DE}">
          <x14:pivotField fillDownLabels="1"/>
        </ext>
      </extLst>
    </pivotField>
    <pivotField axis="axisRow" showAll="0">
      <items count="225">
        <item m="1" x="176"/>
        <item m="1" x="177"/>
        <item m="1" x="178"/>
        <item m="1" x="179"/>
        <item m="1" x="120"/>
        <item m="1" x="142"/>
        <item m="1" x="143"/>
        <item m="1" x="144"/>
        <item m="1" x="145"/>
        <item m="1" x="146"/>
        <item m="1" x="147"/>
        <item m="1" x="148"/>
        <item m="1" x="149"/>
        <item m="1" x="150"/>
        <item m="1" x="151"/>
        <item m="1" x="152"/>
        <item m="1" x="153"/>
        <item m="1" x="154"/>
        <item m="1" x="155"/>
        <item m="1" x="156"/>
        <item m="1" x="157"/>
        <item m="1" x="158"/>
        <item m="1" x="159"/>
        <item m="1" x="160"/>
        <item m="1" x="161"/>
        <item m="1" x="162"/>
        <item m="1" x="163"/>
        <item m="1" x="164"/>
        <item m="1" x="165"/>
        <item m="1" x="166"/>
        <item m="1" x="167"/>
        <item m="1" x="168"/>
        <item m="1" x="169"/>
        <item m="1" x="170"/>
        <item m="1" x="171"/>
        <item m="1" x="172"/>
        <item m="1" x="173"/>
        <item m="1" x="174"/>
        <item m="1" x="121"/>
        <item m="1" x="122"/>
        <item m="1" x="123"/>
        <item m="1" x="124"/>
        <item m="1" x="125"/>
        <item m="1" x="126"/>
        <item m="1" x="127"/>
        <item m="1" x="128"/>
        <item m="1" x="129"/>
        <item m="1" x="130"/>
        <item m="1" x="131"/>
        <item m="1" x="132"/>
        <item m="1" x="133"/>
        <item m="1" x="134"/>
        <item m="1" x="135"/>
        <item m="1" x="136"/>
        <item m="1" x="137"/>
        <item m="1" x="138"/>
        <item m="1" x="139"/>
        <item m="1" x="140"/>
        <item m="1" x="141"/>
        <item m="1" x="112"/>
        <item m="1" x="113"/>
        <item m="1" x="114"/>
        <item m="1" x="115"/>
        <item m="1" x="116"/>
        <item m="1" x="117"/>
        <item m="1" x="118"/>
        <item m="1" x="119"/>
        <item m="1" x="183"/>
        <item m="1" x="184"/>
        <item m="1" x="185"/>
        <item m="1" x="201"/>
        <item m="1" x="202"/>
        <item m="1" x="203"/>
        <item m="1" x="189"/>
        <item m="1" x="182"/>
        <item m="1" x="180"/>
        <item m="1" x="204"/>
        <item m="1" x="205"/>
        <item m="1" x="206"/>
        <item m="1" x="207"/>
        <item m="1" x="208"/>
        <item m="1" x="209"/>
        <item m="1" x="210"/>
        <item m="1" x="211"/>
        <item m="1" x="212"/>
        <item m="1" x="213"/>
        <item m="1" x="214"/>
        <item m="1" x="215"/>
        <item m="1" x="216"/>
        <item m="1" x="217"/>
        <item m="1" x="218"/>
        <item m="1" x="219"/>
        <item m="1" x="220"/>
        <item m="1" x="221"/>
        <item m="1" x="222"/>
        <item m="1" x="223"/>
        <item m="1" x="190"/>
        <item m="1" x="191"/>
        <item m="1" x="192"/>
        <item m="1" x="193"/>
        <item m="1" x="194"/>
        <item m="1" x="195"/>
        <item m="1" x="196"/>
        <item m="1" x="197"/>
        <item m="1" x="198"/>
        <item m="1" x="199"/>
        <item m="1" x="200"/>
        <item m="1" x="186"/>
        <item m="1" x="187"/>
        <item m="1" x="188"/>
        <item m="1" x="181"/>
        <item m="1" x="175"/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t="default"/>
      </items>
    </pivotField>
    <pivotField dataField="1" showAll="0"/>
  </pivotFields>
  <rowFields count="2">
    <field x="0"/>
    <field x="1"/>
  </rowFields>
  <rowItems count="134">
    <i>
      <x/>
      <x v="172"/>
    </i>
    <i r="1">
      <x v="173"/>
    </i>
    <i r="1">
      <x v="179"/>
    </i>
    <i r="1">
      <x v="180"/>
    </i>
    <i>
      <x v="1"/>
      <x v="152"/>
    </i>
    <i r="1">
      <x v="188"/>
    </i>
    <i>
      <x v="2"/>
      <x v="133"/>
    </i>
    <i r="1">
      <x v="179"/>
    </i>
    <i>
      <x v="3"/>
      <x v="144"/>
    </i>
    <i r="1">
      <x v="145"/>
    </i>
    <i r="1">
      <x v="181"/>
    </i>
    <i r="1">
      <x v="182"/>
    </i>
    <i r="1">
      <x v="183"/>
    </i>
    <i r="1">
      <x v="189"/>
    </i>
    <i>
      <x v="4"/>
      <x v="128"/>
    </i>
    <i r="1">
      <x v="129"/>
    </i>
    <i r="1">
      <x v="149"/>
    </i>
    <i r="1">
      <x v="168"/>
    </i>
    <i r="1">
      <x v="171"/>
    </i>
    <i r="1">
      <x v="175"/>
    </i>
    <i r="1">
      <x v="177"/>
    </i>
    <i r="1">
      <x v="178"/>
    </i>
    <i r="1">
      <x v="179"/>
    </i>
    <i r="1">
      <x v="190"/>
    </i>
    <i>
      <x v="5"/>
      <x v="131"/>
    </i>
    <i r="1">
      <x v="134"/>
    </i>
    <i r="1">
      <x v="135"/>
    </i>
    <i r="1">
      <x v="177"/>
    </i>
    <i r="1">
      <x v="181"/>
    </i>
    <i>
      <x v="6"/>
      <x v="118"/>
    </i>
    <i r="1">
      <x v="120"/>
    </i>
    <i r="1">
      <x v="125"/>
    </i>
    <i r="1">
      <x v="136"/>
    </i>
    <i r="1">
      <x v="138"/>
    </i>
    <i r="1">
      <x v="139"/>
    </i>
    <i r="1">
      <x v="174"/>
    </i>
    <i r="1">
      <x v="179"/>
    </i>
    <i r="1">
      <x v="181"/>
    </i>
    <i>
      <x v="7"/>
      <x v="140"/>
    </i>
    <i r="1">
      <x v="141"/>
    </i>
    <i r="1">
      <x v="142"/>
    </i>
    <i r="1">
      <x v="143"/>
    </i>
    <i r="1">
      <x v="146"/>
    </i>
    <i r="1">
      <x v="147"/>
    </i>
    <i r="1">
      <x v="148"/>
    </i>
    <i r="1">
      <x v="176"/>
    </i>
    <i r="1">
      <x v="182"/>
    </i>
    <i r="1">
      <x v="191"/>
    </i>
    <i r="1">
      <x v="192"/>
    </i>
    <i r="1">
      <x v="193"/>
    </i>
    <i r="1">
      <x v="194"/>
    </i>
    <i r="1">
      <x v="195"/>
    </i>
    <i r="1">
      <x v="196"/>
    </i>
    <i r="1">
      <x v="197"/>
    </i>
    <i r="1">
      <x v="198"/>
    </i>
    <i r="1">
      <x v="199"/>
    </i>
    <i r="1">
      <x v="200"/>
    </i>
    <i r="1">
      <x v="201"/>
    </i>
    <i r="1">
      <x v="202"/>
    </i>
    <i r="1">
      <x v="203"/>
    </i>
    <i>
      <x v="8"/>
      <x v="112"/>
    </i>
    <i r="1">
      <x v="113"/>
    </i>
    <i r="1">
      <x v="114"/>
    </i>
    <i r="1">
      <x v="115"/>
    </i>
    <i r="1">
      <x v="170"/>
    </i>
    <i>
      <x v="9"/>
      <x v="116"/>
    </i>
    <i r="1">
      <x v="117"/>
    </i>
    <i r="1">
      <x v="147"/>
    </i>
    <i r="1">
      <x v="155"/>
    </i>
    <i r="1">
      <x v="156"/>
    </i>
    <i r="1">
      <x v="158"/>
    </i>
    <i r="1">
      <x v="181"/>
    </i>
    <i r="1">
      <x v="184"/>
    </i>
    <i r="1">
      <x v="204"/>
    </i>
    <i r="1">
      <x v="205"/>
    </i>
    <i r="1">
      <x v="206"/>
    </i>
    <i>
      <x v="10"/>
      <x v="118"/>
    </i>
    <i r="1">
      <x v="119"/>
    </i>
    <i r="1">
      <x v="122"/>
    </i>
    <i r="1">
      <x v="123"/>
    </i>
    <i r="1">
      <x v="126"/>
    </i>
    <i r="1">
      <x v="127"/>
    </i>
    <i r="1">
      <x v="130"/>
    </i>
    <i r="1">
      <x v="132"/>
    </i>
    <i r="1">
      <x v="154"/>
    </i>
    <i r="1">
      <x v="157"/>
    </i>
    <i r="1">
      <x v="159"/>
    </i>
    <i r="1">
      <x v="160"/>
    </i>
    <i r="1">
      <x v="161"/>
    </i>
    <i r="1">
      <x v="162"/>
    </i>
    <i r="1">
      <x v="163"/>
    </i>
    <i r="1">
      <x v="164"/>
    </i>
    <i r="1">
      <x v="165"/>
    </i>
    <i r="1">
      <x v="167"/>
    </i>
    <i r="1">
      <x v="169"/>
    </i>
    <i r="1">
      <x v="179"/>
    </i>
    <i r="1">
      <x v="181"/>
    </i>
    <i r="1">
      <x v="185"/>
    </i>
    <i r="1">
      <x v="207"/>
    </i>
    <i r="1">
      <x v="208"/>
    </i>
    <i r="1">
      <x v="209"/>
    </i>
    <i r="1">
      <x v="210"/>
    </i>
    <i r="1">
      <x v="211"/>
    </i>
    <i r="1">
      <x v="212"/>
    </i>
    <i r="1">
      <x v="213"/>
    </i>
    <i r="1">
      <x v="214"/>
    </i>
    <i r="1">
      <x v="215"/>
    </i>
    <i r="1">
      <x v="216"/>
    </i>
    <i r="1">
      <x v="217"/>
    </i>
    <i r="1">
      <x v="218"/>
    </i>
    <i>
      <x v="11"/>
      <x v="116"/>
    </i>
    <i r="1">
      <x v="118"/>
    </i>
    <i r="1">
      <x v="121"/>
    </i>
    <i r="1">
      <x v="180"/>
    </i>
    <i r="1">
      <x v="182"/>
    </i>
    <i r="1">
      <x v="203"/>
    </i>
    <i>
      <x v="12"/>
      <x v="124"/>
    </i>
    <i r="1">
      <x v="166"/>
    </i>
    <i r="1">
      <x v="219"/>
    </i>
    <i r="1">
      <x v="220"/>
    </i>
    <i>
      <x v="13"/>
      <x v="153"/>
    </i>
    <i r="1">
      <x v="179"/>
    </i>
    <i r="1">
      <x v="221"/>
    </i>
    <i>
      <x v="14"/>
      <x v="181"/>
    </i>
    <i>
      <x v="15"/>
      <x v="137"/>
    </i>
    <i r="1">
      <x v="181"/>
    </i>
    <i r="1">
      <x v="186"/>
    </i>
    <i r="1">
      <x v="222"/>
    </i>
    <i>
      <x v="16"/>
      <x v="150"/>
    </i>
    <i r="1">
      <x v="151"/>
    </i>
    <i r="1">
      <x v="181"/>
    </i>
    <i r="1">
      <x v="187"/>
    </i>
    <i r="1">
      <x v="223"/>
    </i>
    <i t="grand">
      <x/>
    </i>
  </rowItems>
  <colItems count="1">
    <i/>
  </colItems>
  <dataFields count="1">
    <dataField name="Sum of Сумма" fld="2" baseField="0" baseItem="0" numFmtId="4"/>
  </dataFields>
  <formats count="8">
    <format dxfId="7">
      <pivotArea outline="0" collapsedLevelsAreSubtotals="1" fieldPosition="0"/>
    </format>
    <format dxfId="6">
      <pivotArea dataOnly="0" labelOnly="1" outline="0" axis="axisValues" fieldPosition="0"/>
    </format>
    <format dxfId="5">
      <pivotArea type="all" dataOnly="0" outline="0" fieldPosition="0"/>
    </format>
    <format dxfId="4">
      <pivotArea type="all" dataOnly="0" outline="0" fieldPosition="0"/>
    </format>
    <format dxfId="3">
      <pivotArea outline="0" collapsedLevelsAreSubtotals="1" fieldPosition="0"/>
    </format>
    <format dxfId="2">
      <pivotArea dataOnly="0" labelOnly="1" outline="0" axis="axisValues" fieldPosition="0"/>
    </format>
    <format dxfId="1">
      <pivotArea outline="0" collapsedLevelsAreSubtotals="1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Pap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ivotTable" Target="../pivotTables/pivotTable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3"/>
  <sheetViews>
    <sheetView showGridLines="0" tabSelected="1" view="pageBreakPreview" zoomScale="70" zoomScaleNormal="70" zoomScaleSheetLayoutView="70" workbookViewId="0">
      <pane ySplit="10" topLeftCell="A19" activePane="bottomLeft" state="frozen"/>
      <selection pane="bottomLeft" activeCell="C2" sqref="C2:E3"/>
    </sheetView>
  </sheetViews>
  <sheetFormatPr defaultRowHeight="12.75" x14ac:dyDescent="0.25"/>
  <cols>
    <col min="1" max="1" width="33" style="59" customWidth="1"/>
    <col min="2" max="2" width="93" style="59" customWidth="1"/>
    <col min="3" max="3" width="20.140625" style="60" customWidth="1"/>
    <col min="4" max="4" width="18.140625" style="59" customWidth="1"/>
    <col min="5" max="5" width="17.85546875" style="59" customWidth="1"/>
    <col min="6" max="6" width="15.28515625" style="59" customWidth="1"/>
    <col min="7" max="218" width="9.140625" style="59"/>
    <col min="219" max="220" width="12.28515625" style="59" customWidth="1"/>
    <col min="221" max="221" width="13.42578125" style="59" customWidth="1"/>
    <col min="222" max="222" width="59.140625" style="59" customWidth="1"/>
    <col min="223" max="223" width="18.140625" style="59" customWidth="1"/>
    <col min="224" max="224" width="32.140625" style="59" customWidth="1"/>
    <col min="225" max="225" width="86.7109375" style="59" customWidth="1"/>
    <col min="226" max="234" width="23.140625" style="59" customWidth="1"/>
    <col min="235" max="235" width="91.42578125" style="59" customWidth="1"/>
    <col min="236" max="241" width="19.140625" style="59" customWidth="1"/>
    <col min="242" max="474" width="9.140625" style="59"/>
    <col min="475" max="476" width="12.28515625" style="59" customWidth="1"/>
    <col min="477" max="477" width="13.42578125" style="59" customWidth="1"/>
    <col min="478" max="478" width="59.140625" style="59" customWidth="1"/>
    <col min="479" max="479" width="18.140625" style="59" customWidth="1"/>
    <col min="480" max="480" width="32.140625" style="59" customWidth="1"/>
    <col min="481" max="481" width="86.7109375" style="59" customWidth="1"/>
    <col min="482" max="490" width="23.140625" style="59" customWidth="1"/>
    <col min="491" max="491" width="91.42578125" style="59" customWidth="1"/>
    <col min="492" max="497" width="19.140625" style="59" customWidth="1"/>
    <col min="498" max="730" width="9.140625" style="59"/>
    <col min="731" max="732" width="12.28515625" style="59" customWidth="1"/>
    <col min="733" max="733" width="13.42578125" style="59" customWidth="1"/>
    <col min="734" max="734" width="59.140625" style="59" customWidth="1"/>
    <col min="735" max="735" width="18.140625" style="59" customWidth="1"/>
    <col min="736" max="736" width="32.140625" style="59" customWidth="1"/>
    <col min="737" max="737" width="86.7109375" style="59" customWidth="1"/>
    <col min="738" max="746" width="23.140625" style="59" customWidth="1"/>
    <col min="747" max="747" width="91.42578125" style="59" customWidth="1"/>
    <col min="748" max="753" width="19.140625" style="59" customWidth="1"/>
    <col min="754" max="986" width="9.140625" style="59"/>
    <col min="987" max="988" width="12.28515625" style="59" customWidth="1"/>
    <col min="989" max="989" width="13.42578125" style="59" customWidth="1"/>
    <col min="990" max="990" width="59.140625" style="59" customWidth="1"/>
    <col min="991" max="991" width="18.140625" style="59" customWidth="1"/>
    <col min="992" max="992" width="32.140625" style="59" customWidth="1"/>
    <col min="993" max="993" width="86.7109375" style="59" customWidth="1"/>
    <col min="994" max="1002" width="23.140625" style="59" customWidth="1"/>
    <col min="1003" max="1003" width="91.42578125" style="59" customWidth="1"/>
    <col min="1004" max="1009" width="19.140625" style="59" customWidth="1"/>
    <col min="1010" max="1242" width="9.140625" style="59"/>
    <col min="1243" max="1244" width="12.28515625" style="59" customWidth="1"/>
    <col min="1245" max="1245" width="13.42578125" style="59" customWidth="1"/>
    <col min="1246" max="1246" width="59.140625" style="59" customWidth="1"/>
    <col min="1247" max="1247" width="18.140625" style="59" customWidth="1"/>
    <col min="1248" max="1248" width="32.140625" style="59" customWidth="1"/>
    <col min="1249" max="1249" width="86.7109375" style="59" customWidth="1"/>
    <col min="1250" max="1258" width="23.140625" style="59" customWidth="1"/>
    <col min="1259" max="1259" width="91.42578125" style="59" customWidth="1"/>
    <col min="1260" max="1265" width="19.140625" style="59" customWidth="1"/>
    <col min="1266" max="1498" width="9.140625" style="59"/>
    <col min="1499" max="1500" width="12.28515625" style="59" customWidth="1"/>
    <col min="1501" max="1501" width="13.42578125" style="59" customWidth="1"/>
    <col min="1502" max="1502" width="59.140625" style="59" customWidth="1"/>
    <col min="1503" max="1503" width="18.140625" style="59" customWidth="1"/>
    <col min="1504" max="1504" width="32.140625" style="59" customWidth="1"/>
    <col min="1505" max="1505" width="86.7109375" style="59" customWidth="1"/>
    <col min="1506" max="1514" width="23.140625" style="59" customWidth="1"/>
    <col min="1515" max="1515" width="91.42578125" style="59" customWidth="1"/>
    <col min="1516" max="1521" width="19.140625" style="59" customWidth="1"/>
    <col min="1522" max="1754" width="9.140625" style="59"/>
    <col min="1755" max="1756" width="12.28515625" style="59" customWidth="1"/>
    <col min="1757" max="1757" width="13.42578125" style="59" customWidth="1"/>
    <col min="1758" max="1758" width="59.140625" style="59" customWidth="1"/>
    <col min="1759" max="1759" width="18.140625" style="59" customWidth="1"/>
    <col min="1760" max="1760" width="32.140625" style="59" customWidth="1"/>
    <col min="1761" max="1761" width="86.7109375" style="59" customWidth="1"/>
    <col min="1762" max="1770" width="23.140625" style="59" customWidth="1"/>
    <col min="1771" max="1771" width="91.42578125" style="59" customWidth="1"/>
    <col min="1772" max="1777" width="19.140625" style="59" customWidth="1"/>
    <col min="1778" max="2010" width="9.140625" style="59"/>
    <col min="2011" max="2012" width="12.28515625" style="59" customWidth="1"/>
    <col min="2013" max="2013" width="13.42578125" style="59" customWidth="1"/>
    <col min="2014" max="2014" width="59.140625" style="59" customWidth="1"/>
    <col min="2015" max="2015" width="18.140625" style="59" customWidth="1"/>
    <col min="2016" max="2016" width="32.140625" style="59" customWidth="1"/>
    <col min="2017" max="2017" width="86.7109375" style="59" customWidth="1"/>
    <col min="2018" max="2026" width="23.140625" style="59" customWidth="1"/>
    <col min="2027" max="2027" width="91.42578125" style="59" customWidth="1"/>
    <col min="2028" max="2033" width="19.140625" style="59" customWidth="1"/>
    <col min="2034" max="2266" width="9.140625" style="59"/>
    <col min="2267" max="2268" width="12.28515625" style="59" customWidth="1"/>
    <col min="2269" max="2269" width="13.42578125" style="59" customWidth="1"/>
    <col min="2270" max="2270" width="59.140625" style="59" customWidth="1"/>
    <col min="2271" max="2271" width="18.140625" style="59" customWidth="1"/>
    <col min="2272" max="2272" width="32.140625" style="59" customWidth="1"/>
    <col min="2273" max="2273" width="86.7109375" style="59" customWidth="1"/>
    <col min="2274" max="2282" width="23.140625" style="59" customWidth="1"/>
    <col min="2283" max="2283" width="91.42578125" style="59" customWidth="1"/>
    <col min="2284" max="2289" width="19.140625" style="59" customWidth="1"/>
    <col min="2290" max="2522" width="9.140625" style="59"/>
    <col min="2523" max="2524" width="12.28515625" style="59" customWidth="1"/>
    <col min="2525" max="2525" width="13.42578125" style="59" customWidth="1"/>
    <col min="2526" max="2526" width="59.140625" style="59" customWidth="1"/>
    <col min="2527" max="2527" width="18.140625" style="59" customWidth="1"/>
    <col min="2528" max="2528" width="32.140625" style="59" customWidth="1"/>
    <col min="2529" max="2529" width="86.7109375" style="59" customWidth="1"/>
    <col min="2530" max="2538" width="23.140625" style="59" customWidth="1"/>
    <col min="2539" max="2539" width="91.42578125" style="59" customWidth="1"/>
    <col min="2540" max="2545" width="19.140625" style="59" customWidth="1"/>
    <col min="2546" max="2778" width="9.140625" style="59"/>
    <col min="2779" max="2780" width="12.28515625" style="59" customWidth="1"/>
    <col min="2781" max="2781" width="13.42578125" style="59" customWidth="1"/>
    <col min="2782" max="2782" width="59.140625" style="59" customWidth="1"/>
    <col min="2783" max="2783" width="18.140625" style="59" customWidth="1"/>
    <col min="2784" max="2784" width="32.140625" style="59" customWidth="1"/>
    <col min="2785" max="2785" width="86.7109375" style="59" customWidth="1"/>
    <col min="2786" max="2794" width="23.140625" style="59" customWidth="1"/>
    <col min="2795" max="2795" width="91.42578125" style="59" customWidth="1"/>
    <col min="2796" max="2801" width="19.140625" style="59" customWidth="1"/>
    <col min="2802" max="3034" width="9.140625" style="59"/>
    <col min="3035" max="3036" width="12.28515625" style="59" customWidth="1"/>
    <col min="3037" max="3037" width="13.42578125" style="59" customWidth="1"/>
    <col min="3038" max="3038" width="59.140625" style="59" customWidth="1"/>
    <col min="3039" max="3039" width="18.140625" style="59" customWidth="1"/>
    <col min="3040" max="3040" width="32.140625" style="59" customWidth="1"/>
    <col min="3041" max="3041" width="86.7109375" style="59" customWidth="1"/>
    <col min="3042" max="3050" width="23.140625" style="59" customWidth="1"/>
    <col min="3051" max="3051" width="91.42578125" style="59" customWidth="1"/>
    <col min="3052" max="3057" width="19.140625" style="59" customWidth="1"/>
    <col min="3058" max="3290" width="9.140625" style="59"/>
    <col min="3291" max="3292" width="12.28515625" style="59" customWidth="1"/>
    <col min="3293" max="3293" width="13.42578125" style="59" customWidth="1"/>
    <col min="3294" max="3294" width="59.140625" style="59" customWidth="1"/>
    <col min="3295" max="3295" width="18.140625" style="59" customWidth="1"/>
    <col min="3296" max="3296" width="32.140625" style="59" customWidth="1"/>
    <col min="3297" max="3297" width="86.7109375" style="59" customWidth="1"/>
    <col min="3298" max="3306" width="23.140625" style="59" customWidth="1"/>
    <col min="3307" max="3307" width="91.42578125" style="59" customWidth="1"/>
    <col min="3308" max="3313" width="19.140625" style="59" customWidth="1"/>
    <col min="3314" max="3546" width="9.140625" style="59"/>
    <col min="3547" max="3548" width="12.28515625" style="59" customWidth="1"/>
    <col min="3549" max="3549" width="13.42578125" style="59" customWidth="1"/>
    <col min="3550" max="3550" width="59.140625" style="59" customWidth="1"/>
    <col min="3551" max="3551" width="18.140625" style="59" customWidth="1"/>
    <col min="3552" max="3552" width="32.140625" style="59" customWidth="1"/>
    <col min="3553" max="3553" width="86.7109375" style="59" customWidth="1"/>
    <col min="3554" max="3562" width="23.140625" style="59" customWidth="1"/>
    <col min="3563" max="3563" width="91.42578125" style="59" customWidth="1"/>
    <col min="3564" max="3569" width="19.140625" style="59" customWidth="1"/>
    <col min="3570" max="3802" width="9.140625" style="59"/>
    <col min="3803" max="3804" width="12.28515625" style="59" customWidth="1"/>
    <col min="3805" max="3805" width="13.42578125" style="59" customWidth="1"/>
    <col min="3806" max="3806" width="59.140625" style="59" customWidth="1"/>
    <col min="3807" max="3807" width="18.140625" style="59" customWidth="1"/>
    <col min="3808" max="3808" width="32.140625" style="59" customWidth="1"/>
    <col min="3809" max="3809" width="86.7109375" style="59" customWidth="1"/>
    <col min="3810" max="3818" width="23.140625" style="59" customWidth="1"/>
    <col min="3819" max="3819" width="91.42578125" style="59" customWidth="1"/>
    <col min="3820" max="3825" width="19.140625" style="59" customWidth="1"/>
    <col min="3826" max="4058" width="9.140625" style="59"/>
    <col min="4059" max="4060" width="12.28515625" style="59" customWidth="1"/>
    <col min="4061" max="4061" width="13.42578125" style="59" customWidth="1"/>
    <col min="4062" max="4062" width="59.140625" style="59" customWidth="1"/>
    <col min="4063" max="4063" width="18.140625" style="59" customWidth="1"/>
    <col min="4064" max="4064" width="32.140625" style="59" customWidth="1"/>
    <col min="4065" max="4065" width="86.7109375" style="59" customWidth="1"/>
    <col min="4066" max="4074" width="23.140625" style="59" customWidth="1"/>
    <col min="4075" max="4075" width="91.42578125" style="59" customWidth="1"/>
    <col min="4076" max="4081" width="19.140625" style="59" customWidth="1"/>
    <col min="4082" max="4314" width="9.140625" style="59"/>
    <col min="4315" max="4316" width="12.28515625" style="59" customWidth="1"/>
    <col min="4317" max="4317" width="13.42578125" style="59" customWidth="1"/>
    <col min="4318" max="4318" width="59.140625" style="59" customWidth="1"/>
    <col min="4319" max="4319" width="18.140625" style="59" customWidth="1"/>
    <col min="4320" max="4320" width="32.140625" style="59" customWidth="1"/>
    <col min="4321" max="4321" width="86.7109375" style="59" customWidth="1"/>
    <col min="4322" max="4330" width="23.140625" style="59" customWidth="1"/>
    <col min="4331" max="4331" width="91.42578125" style="59" customWidth="1"/>
    <col min="4332" max="4337" width="19.140625" style="59" customWidth="1"/>
    <col min="4338" max="4570" width="9.140625" style="59"/>
    <col min="4571" max="4572" width="12.28515625" style="59" customWidth="1"/>
    <col min="4573" max="4573" width="13.42578125" style="59" customWidth="1"/>
    <col min="4574" max="4574" width="59.140625" style="59" customWidth="1"/>
    <col min="4575" max="4575" width="18.140625" style="59" customWidth="1"/>
    <col min="4576" max="4576" width="32.140625" style="59" customWidth="1"/>
    <col min="4577" max="4577" width="86.7109375" style="59" customWidth="1"/>
    <col min="4578" max="4586" width="23.140625" style="59" customWidth="1"/>
    <col min="4587" max="4587" width="91.42578125" style="59" customWidth="1"/>
    <col min="4588" max="4593" width="19.140625" style="59" customWidth="1"/>
    <col min="4594" max="4826" width="9.140625" style="59"/>
    <col min="4827" max="4828" width="12.28515625" style="59" customWidth="1"/>
    <col min="4829" max="4829" width="13.42578125" style="59" customWidth="1"/>
    <col min="4830" max="4830" width="59.140625" style="59" customWidth="1"/>
    <col min="4831" max="4831" width="18.140625" style="59" customWidth="1"/>
    <col min="4832" max="4832" width="32.140625" style="59" customWidth="1"/>
    <col min="4833" max="4833" width="86.7109375" style="59" customWidth="1"/>
    <col min="4834" max="4842" width="23.140625" style="59" customWidth="1"/>
    <col min="4843" max="4843" width="91.42578125" style="59" customWidth="1"/>
    <col min="4844" max="4849" width="19.140625" style="59" customWidth="1"/>
    <col min="4850" max="5082" width="9.140625" style="59"/>
    <col min="5083" max="5084" width="12.28515625" style="59" customWidth="1"/>
    <col min="5085" max="5085" width="13.42578125" style="59" customWidth="1"/>
    <col min="5086" max="5086" width="59.140625" style="59" customWidth="1"/>
    <col min="5087" max="5087" width="18.140625" style="59" customWidth="1"/>
    <col min="5088" max="5088" width="32.140625" style="59" customWidth="1"/>
    <col min="5089" max="5089" width="86.7109375" style="59" customWidth="1"/>
    <col min="5090" max="5098" width="23.140625" style="59" customWidth="1"/>
    <col min="5099" max="5099" width="91.42578125" style="59" customWidth="1"/>
    <col min="5100" max="5105" width="19.140625" style="59" customWidth="1"/>
    <col min="5106" max="5338" width="9.140625" style="59"/>
    <col min="5339" max="5340" width="12.28515625" style="59" customWidth="1"/>
    <col min="5341" max="5341" width="13.42578125" style="59" customWidth="1"/>
    <col min="5342" max="5342" width="59.140625" style="59" customWidth="1"/>
    <col min="5343" max="5343" width="18.140625" style="59" customWidth="1"/>
    <col min="5344" max="5344" width="32.140625" style="59" customWidth="1"/>
    <col min="5345" max="5345" width="86.7109375" style="59" customWidth="1"/>
    <col min="5346" max="5354" width="23.140625" style="59" customWidth="1"/>
    <col min="5355" max="5355" width="91.42578125" style="59" customWidth="1"/>
    <col min="5356" max="5361" width="19.140625" style="59" customWidth="1"/>
    <col min="5362" max="5594" width="9.140625" style="59"/>
    <col min="5595" max="5596" width="12.28515625" style="59" customWidth="1"/>
    <col min="5597" max="5597" width="13.42578125" style="59" customWidth="1"/>
    <col min="5598" max="5598" width="59.140625" style="59" customWidth="1"/>
    <col min="5599" max="5599" width="18.140625" style="59" customWidth="1"/>
    <col min="5600" max="5600" width="32.140625" style="59" customWidth="1"/>
    <col min="5601" max="5601" width="86.7109375" style="59" customWidth="1"/>
    <col min="5602" max="5610" width="23.140625" style="59" customWidth="1"/>
    <col min="5611" max="5611" width="91.42578125" style="59" customWidth="1"/>
    <col min="5612" max="5617" width="19.140625" style="59" customWidth="1"/>
    <col min="5618" max="5850" width="9.140625" style="59"/>
    <col min="5851" max="5852" width="12.28515625" style="59" customWidth="1"/>
    <col min="5853" max="5853" width="13.42578125" style="59" customWidth="1"/>
    <col min="5854" max="5854" width="59.140625" style="59" customWidth="1"/>
    <col min="5855" max="5855" width="18.140625" style="59" customWidth="1"/>
    <col min="5856" max="5856" width="32.140625" style="59" customWidth="1"/>
    <col min="5857" max="5857" width="86.7109375" style="59" customWidth="1"/>
    <col min="5858" max="5866" width="23.140625" style="59" customWidth="1"/>
    <col min="5867" max="5867" width="91.42578125" style="59" customWidth="1"/>
    <col min="5868" max="5873" width="19.140625" style="59" customWidth="1"/>
    <col min="5874" max="6106" width="9.140625" style="59"/>
    <col min="6107" max="6108" width="12.28515625" style="59" customWidth="1"/>
    <col min="6109" max="6109" width="13.42578125" style="59" customWidth="1"/>
    <col min="6110" max="6110" width="59.140625" style="59" customWidth="1"/>
    <col min="6111" max="6111" width="18.140625" style="59" customWidth="1"/>
    <col min="6112" max="6112" width="32.140625" style="59" customWidth="1"/>
    <col min="6113" max="6113" width="86.7109375" style="59" customWidth="1"/>
    <col min="6114" max="6122" width="23.140625" style="59" customWidth="1"/>
    <col min="6123" max="6123" width="91.42578125" style="59" customWidth="1"/>
    <col min="6124" max="6129" width="19.140625" style="59" customWidth="1"/>
    <col min="6130" max="6362" width="9.140625" style="59"/>
    <col min="6363" max="6364" width="12.28515625" style="59" customWidth="1"/>
    <col min="6365" max="6365" width="13.42578125" style="59" customWidth="1"/>
    <col min="6366" max="6366" width="59.140625" style="59" customWidth="1"/>
    <col min="6367" max="6367" width="18.140625" style="59" customWidth="1"/>
    <col min="6368" max="6368" width="32.140625" style="59" customWidth="1"/>
    <col min="6369" max="6369" width="86.7109375" style="59" customWidth="1"/>
    <col min="6370" max="6378" width="23.140625" style="59" customWidth="1"/>
    <col min="6379" max="6379" width="91.42578125" style="59" customWidth="1"/>
    <col min="6380" max="6385" width="19.140625" style="59" customWidth="1"/>
    <col min="6386" max="6618" width="9.140625" style="59"/>
    <col min="6619" max="6620" width="12.28515625" style="59" customWidth="1"/>
    <col min="6621" max="6621" width="13.42578125" style="59" customWidth="1"/>
    <col min="6622" max="6622" width="59.140625" style="59" customWidth="1"/>
    <col min="6623" max="6623" width="18.140625" style="59" customWidth="1"/>
    <col min="6624" max="6624" width="32.140625" style="59" customWidth="1"/>
    <col min="6625" max="6625" width="86.7109375" style="59" customWidth="1"/>
    <col min="6626" max="6634" width="23.140625" style="59" customWidth="1"/>
    <col min="6635" max="6635" width="91.42578125" style="59" customWidth="1"/>
    <col min="6636" max="6641" width="19.140625" style="59" customWidth="1"/>
    <col min="6642" max="6874" width="9.140625" style="59"/>
    <col min="6875" max="6876" width="12.28515625" style="59" customWidth="1"/>
    <col min="6877" max="6877" width="13.42578125" style="59" customWidth="1"/>
    <col min="6878" max="6878" width="59.140625" style="59" customWidth="1"/>
    <col min="6879" max="6879" width="18.140625" style="59" customWidth="1"/>
    <col min="6880" max="6880" width="32.140625" style="59" customWidth="1"/>
    <col min="6881" max="6881" width="86.7109375" style="59" customWidth="1"/>
    <col min="6882" max="6890" width="23.140625" style="59" customWidth="1"/>
    <col min="6891" max="6891" width="91.42578125" style="59" customWidth="1"/>
    <col min="6892" max="6897" width="19.140625" style="59" customWidth="1"/>
    <col min="6898" max="7130" width="9.140625" style="59"/>
    <col min="7131" max="7132" width="12.28515625" style="59" customWidth="1"/>
    <col min="7133" max="7133" width="13.42578125" style="59" customWidth="1"/>
    <col min="7134" max="7134" width="59.140625" style="59" customWidth="1"/>
    <col min="7135" max="7135" width="18.140625" style="59" customWidth="1"/>
    <col min="7136" max="7136" width="32.140625" style="59" customWidth="1"/>
    <col min="7137" max="7137" width="86.7109375" style="59" customWidth="1"/>
    <col min="7138" max="7146" width="23.140625" style="59" customWidth="1"/>
    <col min="7147" max="7147" width="91.42578125" style="59" customWidth="1"/>
    <col min="7148" max="7153" width="19.140625" style="59" customWidth="1"/>
    <col min="7154" max="7386" width="9.140625" style="59"/>
    <col min="7387" max="7388" width="12.28515625" style="59" customWidth="1"/>
    <col min="7389" max="7389" width="13.42578125" style="59" customWidth="1"/>
    <col min="7390" max="7390" width="59.140625" style="59" customWidth="1"/>
    <col min="7391" max="7391" width="18.140625" style="59" customWidth="1"/>
    <col min="7392" max="7392" width="32.140625" style="59" customWidth="1"/>
    <col min="7393" max="7393" width="86.7109375" style="59" customWidth="1"/>
    <col min="7394" max="7402" width="23.140625" style="59" customWidth="1"/>
    <col min="7403" max="7403" width="91.42578125" style="59" customWidth="1"/>
    <col min="7404" max="7409" width="19.140625" style="59" customWidth="1"/>
    <col min="7410" max="7642" width="9.140625" style="59"/>
    <col min="7643" max="7644" width="12.28515625" style="59" customWidth="1"/>
    <col min="7645" max="7645" width="13.42578125" style="59" customWidth="1"/>
    <col min="7646" max="7646" width="59.140625" style="59" customWidth="1"/>
    <col min="7647" max="7647" width="18.140625" style="59" customWidth="1"/>
    <col min="7648" max="7648" width="32.140625" style="59" customWidth="1"/>
    <col min="7649" max="7649" width="86.7109375" style="59" customWidth="1"/>
    <col min="7650" max="7658" width="23.140625" style="59" customWidth="1"/>
    <col min="7659" max="7659" width="91.42578125" style="59" customWidth="1"/>
    <col min="7660" max="7665" width="19.140625" style="59" customWidth="1"/>
    <col min="7666" max="7898" width="9.140625" style="59"/>
    <col min="7899" max="7900" width="12.28515625" style="59" customWidth="1"/>
    <col min="7901" max="7901" width="13.42578125" style="59" customWidth="1"/>
    <col min="7902" max="7902" width="59.140625" style="59" customWidth="1"/>
    <col min="7903" max="7903" width="18.140625" style="59" customWidth="1"/>
    <col min="7904" max="7904" width="32.140625" style="59" customWidth="1"/>
    <col min="7905" max="7905" width="86.7109375" style="59" customWidth="1"/>
    <col min="7906" max="7914" width="23.140625" style="59" customWidth="1"/>
    <col min="7915" max="7915" width="91.42578125" style="59" customWidth="1"/>
    <col min="7916" max="7921" width="19.140625" style="59" customWidth="1"/>
    <col min="7922" max="8154" width="9.140625" style="59"/>
    <col min="8155" max="8156" width="12.28515625" style="59" customWidth="1"/>
    <col min="8157" max="8157" width="13.42578125" style="59" customWidth="1"/>
    <col min="8158" max="8158" width="59.140625" style="59" customWidth="1"/>
    <col min="8159" max="8159" width="18.140625" style="59" customWidth="1"/>
    <col min="8160" max="8160" width="32.140625" style="59" customWidth="1"/>
    <col min="8161" max="8161" width="86.7109375" style="59" customWidth="1"/>
    <col min="8162" max="8170" width="23.140625" style="59" customWidth="1"/>
    <col min="8171" max="8171" width="91.42578125" style="59" customWidth="1"/>
    <col min="8172" max="8177" width="19.140625" style="59" customWidth="1"/>
    <col min="8178" max="8410" width="9.140625" style="59"/>
    <col min="8411" max="8412" width="12.28515625" style="59" customWidth="1"/>
    <col min="8413" max="8413" width="13.42578125" style="59" customWidth="1"/>
    <col min="8414" max="8414" width="59.140625" style="59" customWidth="1"/>
    <col min="8415" max="8415" width="18.140625" style="59" customWidth="1"/>
    <col min="8416" max="8416" width="32.140625" style="59" customWidth="1"/>
    <col min="8417" max="8417" width="86.7109375" style="59" customWidth="1"/>
    <col min="8418" max="8426" width="23.140625" style="59" customWidth="1"/>
    <col min="8427" max="8427" width="91.42578125" style="59" customWidth="1"/>
    <col min="8428" max="8433" width="19.140625" style="59" customWidth="1"/>
    <col min="8434" max="8666" width="9.140625" style="59"/>
    <col min="8667" max="8668" width="12.28515625" style="59" customWidth="1"/>
    <col min="8669" max="8669" width="13.42578125" style="59" customWidth="1"/>
    <col min="8670" max="8670" width="59.140625" style="59" customWidth="1"/>
    <col min="8671" max="8671" width="18.140625" style="59" customWidth="1"/>
    <col min="8672" max="8672" width="32.140625" style="59" customWidth="1"/>
    <col min="8673" max="8673" width="86.7109375" style="59" customWidth="1"/>
    <col min="8674" max="8682" width="23.140625" style="59" customWidth="1"/>
    <col min="8683" max="8683" width="91.42578125" style="59" customWidth="1"/>
    <col min="8684" max="8689" width="19.140625" style="59" customWidth="1"/>
    <col min="8690" max="8922" width="9.140625" style="59"/>
    <col min="8923" max="8924" width="12.28515625" style="59" customWidth="1"/>
    <col min="8925" max="8925" width="13.42578125" style="59" customWidth="1"/>
    <col min="8926" max="8926" width="59.140625" style="59" customWidth="1"/>
    <col min="8927" max="8927" width="18.140625" style="59" customWidth="1"/>
    <col min="8928" max="8928" width="32.140625" style="59" customWidth="1"/>
    <col min="8929" max="8929" width="86.7109375" style="59" customWidth="1"/>
    <col min="8930" max="8938" width="23.140625" style="59" customWidth="1"/>
    <col min="8939" max="8939" width="91.42578125" style="59" customWidth="1"/>
    <col min="8940" max="8945" width="19.140625" style="59" customWidth="1"/>
    <col min="8946" max="9178" width="9.140625" style="59"/>
    <col min="9179" max="9180" width="12.28515625" style="59" customWidth="1"/>
    <col min="9181" max="9181" width="13.42578125" style="59" customWidth="1"/>
    <col min="9182" max="9182" width="59.140625" style="59" customWidth="1"/>
    <col min="9183" max="9183" width="18.140625" style="59" customWidth="1"/>
    <col min="9184" max="9184" width="32.140625" style="59" customWidth="1"/>
    <col min="9185" max="9185" width="86.7109375" style="59" customWidth="1"/>
    <col min="9186" max="9194" width="23.140625" style="59" customWidth="1"/>
    <col min="9195" max="9195" width="91.42578125" style="59" customWidth="1"/>
    <col min="9196" max="9201" width="19.140625" style="59" customWidth="1"/>
    <col min="9202" max="9434" width="9.140625" style="59"/>
    <col min="9435" max="9436" width="12.28515625" style="59" customWidth="1"/>
    <col min="9437" max="9437" width="13.42578125" style="59" customWidth="1"/>
    <col min="9438" max="9438" width="59.140625" style="59" customWidth="1"/>
    <col min="9439" max="9439" width="18.140625" style="59" customWidth="1"/>
    <col min="9440" max="9440" width="32.140625" style="59" customWidth="1"/>
    <col min="9441" max="9441" width="86.7109375" style="59" customWidth="1"/>
    <col min="9442" max="9450" width="23.140625" style="59" customWidth="1"/>
    <col min="9451" max="9451" width="91.42578125" style="59" customWidth="1"/>
    <col min="9452" max="9457" width="19.140625" style="59" customWidth="1"/>
    <col min="9458" max="9690" width="9.140625" style="59"/>
    <col min="9691" max="9692" width="12.28515625" style="59" customWidth="1"/>
    <col min="9693" max="9693" width="13.42578125" style="59" customWidth="1"/>
    <col min="9694" max="9694" width="59.140625" style="59" customWidth="1"/>
    <col min="9695" max="9695" width="18.140625" style="59" customWidth="1"/>
    <col min="9696" max="9696" width="32.140625" style="59" customWidth="1"/>
    <col min="9697" max="9697" width="86.7109375" style="59" customWidth="1"/>
    <col min="9698" max="9706" width="23.140625" style="59" customWidth="1"/>
    <col min="9707" max="9707" width="91.42578125" style="59" customWidth="1"/>
    <col min="9708" max="9713" width="19.140625" style="59" customWidth="1"/>
    <col min="9714" max="9946" width="9.140625" style="59"/>
    <col min="9947" max="9948" width="12.28515625" style="59" customWidth="1"/>
    <col min="9949" max="9949" width="13.42578125" style="59" customWidth="1"/>
    <col min="9950" max="9950" width="59.140625" style="59" customWidth="1"/>
    <col min="9951" max="9951" width="18.140625" style="59" customWidth="1"/>
    <col min="9952" max="9952" width="32.140625" style="59" customWidth="1"/>
    <col min="9953" max="9953" width="86.7109375" style="59" customWidth="1"/>
    <col min="9954" max="9962" width="23.140625" style="59" customWidth="1"/>
    <col min="9963" max="9963" width="91.42578125" style="59" customWidth="1"/>
    <col min="9964" max="9969" width="19.140625" style="59" customWidth="1"/>
    <col min="9970" max="10202" width="9.140625" style="59"/>
    <col min="10203" max="10204" width="12.28515625" style="59" customWidth="1"/>
    <col min="10205" max="10205" width="13.42578125" style="59" customWidth="1"/>
    <col min="10206" max="10206" width="59.140625" style="59" customWidth="1"/>
    <col min="10207" max="10207" width="18.140625" style="59" customWidth="1"/>
    <col min="10208" max="10208" width="32.140625" style="59" customWidth="1"/>
    <col min="10209" max="10209" width="86.7109375" style="59" customWidth="1"/>
    <col min="10210" max="10218" width="23.140625" style="59" customWidth="1"/>
    <col min="10219" max="10219" width="91.42578125" style="59" customWidth="1"/>
    <col min="10220" max="10225" width="19.140625" style="59" customWidth="1"/>
    <col min="10226" max="10458" width="9.140625" style="59"/>
    <col min="10459" max="10460" width="12.28515625" style="59" customWidth="1"/>
    <col min="10461" max="10461" width="13.42578125" style="59" customWidth="1"/>
    <col min="10462" max="10462" width="59.140625" style="59" customWidth="1"/>
    <col min="10463" max="10463" width="18.140625" style="59" customWidth="1"/>
    <col min="10464" max="10464" width="32.140625" style="59" customWidth="1"/>
    <col min="10465" max="10465" width="86.7109375" style="59" customWidth="1"/>
    <col min="10466" max="10474" width="23.140625" style="59" customWidth="1"/>
    <col min="10475" max="10475" width="91.42578125" style="59" customWidth="1"/>
    <col min="10476" max="10481" width="19.140625" style="59" customWidth="1"/>
    <col min="10482" max="10714" width="9.140625" style="59"/>
    <col min="10715" max="10716" width="12.28515625" style="59" customWidth="1"/>
    <col min="10717" max="10717" width="13.42578125" style="59" customWidth="1"/>
    <col min="10718" max="10718" width="59.140625" style="59" customWidth="1"/>
    <col min="10719" max="10719" width="18.140625" style="59" customWidth="1"/>
    <col min="10720" max="10720" width="32.140625" style="59" customWidth="1"/>
    <col min="10721" max="10721" width="86.7109375" style="59" customWidth="1"/>
    <col min="10722" max="10730" width="23.140625" style="59" customWidth="1"/>
    <col min="10731" max="10731" width="91.42578125" style="59" customWidth="1"/>
    <col min="10732" max="10737" width="19.140625" style="59" customWidth="1"/>
    <col min="10738" max="10970" width="9.140625" style="59"/>
    <col min="10971" max="10972" width="12.28515625" style="59" customWidth="1"/>
    <col min="10973" max="10973" width="13.42578125" style="59" customWidth="1"/>
    <col min="10974" max="10974" width="59.140625" style="59" customWidth="1"/>
    <col min="10975" max="10975" width="18.140625" style="59" customWidth="1"/>
    <col min="10976" max="10976" width="32.140625" style="59" customWidth="1"/>
    <col min="10977" max="10977" width="86.7109375" style="59" customWidth="1"/>
    <col min="10978" max="10986" width="23.140625" style="59" customWidth="1"/>
    <col min="10987" max="10987" width="91.42578125" style="59" customWidth="1"/>
    <col min="10988" max="10993" width="19.140625" style="59" customWidth="1"/>
    <col min="10994" max="11226" width="9.140625" style="59"/>
    <col min="11227" max="11228" width="12.28515625" style="59" customWidth="1"/>
    <col min="11229" max="11229" width="13.42578125" style="59" customWidth="1"/>
    <col min="11230" max="11230" width="59.140625" style="59" customWidth="1"/>
    <col min="11231" max="11231" width="18.140625" style="59" customWidth="1"/>
    <col min="11232" max="11232" width="32.140625" style="59" customWidth="1"/>
    <col min="11233" max="11233" width="86.7109375" style="59" customWidth="1"/>
    <col min="11234" max="11242" width="23.140625" style="59" customWidth="1"/>
    <col min="11243" max="11243" width="91.42578125" style="59" customWidth="1"/>
    <col min="11244" max="11249" width="19.140625" style="59" customWidth="1"/>
    <col min="11250" max="11482" width="9.140625" style="59"/>
    <col min="11483" max="11484" width="12.28515625" style="59" customWidth="1"/>
    <col min="11485" max="11485" width="13.42578125" style="59" customWidth="1"/>
    <col min="11486" max="11486" width="59.140625" style="59" customWidth="1"/>
    <col min="11487" max="11487" width="18.140625" style="59" customWidth="1"/>
    <col min="11488" max="11488" width="32.140625" style="59" customWidth="1"/>
    <col min="11489" max="11489" width="86.7109375" style="59" customWidth="1"/>
    <col min="11490" max="11498" width="23.140625" style="59" customWidth="1"/>
    <col min="11499" max="11499" width="91.42578125" style="59" customWidth="1"/>
    <col min="11500" max="11505" width="19.140625" style="59" customWidth="1"/>
    <col min="11506" max="11738" width="9.140625" style="59"/>
    <col min="11739" max="11740" width="12.28515625" style="59" customWidth="1"/>
    <col min="11741" max="11741" width="13.42578125" style="59" customWidth="1"/>
    <col min="11742" max="11742" width="59.140625" style="59" customWidth="1"/>
    <col min="11743" max="11743" width="18.140625" style="59" customWidth="1"/>
    <col min="11744" max="11744" width="32.140625" style="59" customWidth="1"/>
    <col min="11745" max="11745" width="86.7109375" style="59" customWidth="1"/>
    <col min="11746" max="11754" width="23.140625" style="59" customWidth="1"/>
    <col min="11755" max="11755" width="91.42578125" style="59" customWidth="1"/>
    <col min="11756" max="11761" width="19.140625" style="59" customWidth="1"/>
    <col min="11762" max="11994" width="9.140625" style="59"/>
    <col min="11995" max="11996" width="12.28515625" style="59" customWidth="1"/>
    <col min="11997" max="11997" width="13.42578125" style="59" customWidth="1"/>
    <col min="11998" max="11998" width="59.140625" style="59" customWidth="1"/>
    <col min="11999" max="11999" width="18.140625" style="59" customWidth="1"/>
    <col min="12000" max="12000" width="32.140625" style="59" customWidth="1"/>
    <col min="12001" max="12001" width="86.7109375" style="59" customWidth="1"/>
    <col min="12002" max="12010" width="23.140625" style="59" customWidth="1"/>
    <col min="12011" max="12011" width="91.42578125" style="59" customWidth="1"/>
    <col min="12012" max="12017" width="19.140625" style="59" customWidth="1"/>
    <col min="12018" max="12250" width="9.140625" style="59"/>
    <col min="12251" max="12252" width="12.28515625" style="59" customWidth="1"/>
    <col min="12253" max="12253" width="13.42578125" style="59" customWidth="1"/>
    <col min="12254" max="12254" width="59.140625" style="59" customWidth="1"/>
    <col min="12255" max="12255" width="18.140625" style="59" customWidth="1"/>
    <col min="12256" max="12256" width="32.140625" style="59" customWidth="1"/>
    <col min="12257" max="12257" width="86.7109375" style="59" customWidth="1"/>
    <col min="12258" max="12266" width="23.140625" style="59" customWidth="1"/>
    <col min="12267" max="12267" width="91.42578125" style="59" customWidth="1"/>
    <col min="12268" max="12273" width="19.140625" style="59" customWidth="1"/>
    <col min="12274" max="12506" width="9.140625" style="59"/>
    <col min="12507" max="12508" width="12.28515625" style="59" customWidth="1"/>
    <col min="12509" max="12509" width="13.42578125" style="59" customWidth="1"/>
    <col min="12510" max="12510" width="59.140625" style="59" customWidth="1"/>
    <col min="12511" max="12511" width="18.140625" style="59" customWidth="1"/>
    <col min="12512" max="12512" width="32.140625" style="59" customWidth="1"/>
    <col min="12513" max="12513" width="86.7109375" style="59" customWidth="1"/>
    <col min="12514" max="12522" width="23.140625" style="59" customWidth="1"/>
    <col min="12523" max="12523" width="91.42578125" style="59" customWidth="1"/>
    <col min="12524" max="12529" width="19.140625" style="59" customWidth="1"/>
    <col min="12530" max="12762" width="9.140625" style="59"/>
    <col min="12763" max="12764" width="12.28515625" style="59" customWidth="1"/>
    <col min="12765" max="12765" width="13.42578125" style="59" customWidth="1"/>
    <col min="12766" max="12766" width="59.140625" style="59" customWidth="1"/>
    <col min="12767" max="12767" width="18.140625" style="59" customWidth="1"/>
    <col min="12768" max="12768" width="32.140625" style="59" customWidth="1"/>
    <col min="12769" max="12769" width="86.7109375" style="59" customWidth="1"/>
    <col min="12770" max="12778" width="23.140625" style="59" customWidth="1"/>
    <col min="12779" max="12779" width="91.42578125" style="59" customWidth="1"/>
    <col min="12780" max="12785" width="19.140625" style="59" customWidth="1"/>
    <col min="12786" max="13018" width="9.140625" style="59"/>
    <col min="13019" max="13020" width="12.28515625" style="59" customWidth="1"/>
    <col min="13021" max="13021" width="13.42578125" style="59" customWidth="1"/>
    <col min="13022" max="13022" width="59.140625" style="59" customWidth="1"/>
    <col min="13023" max="13023" width="18.140625" style="59" customWidth="1"/>
    <col min="13024" max="13024" width="32.140625" style="59" customWidth="1"/>
    <col min="13025" max="13025" width="86.7109375" style="59" customWidth="1"/>
    <col min="13026" max="13034" width="23.140625" style="59" customWidth="1"/>
    <col min="13035" max="13035" width="91.42578125" style="59" customWidth="1"/>
    <col min="13036" max="13041" width="19.140625" style="59" customWidth="1"/>
    <col min="13042" max="13274" width="9.140625" style="59"/>
    <col min="13275" max="13276" width="12.28515625" style="59" customWidth="1"/>
    <col min="13277" max="13277" width="13.42578125" style="59" customWidth="1"/>
    <col min="13278" max="13278" width="59.140625" style="59" customWidth="1"/>
    <col min="13279" max="13279" width="18.140625" style="59" customWidth="1"/>
    <col min="13280" max="13280" width="32.140625" style="59" customWidth="1"/>
    <col min="13281" max="13281" width="86.7109375" style="59" customWidth="1"/>
    <col min="13282" max="13290" width="23.140625" style="59" customWidth="1"/>
    <col min="13291" max="13291" width="91.42578125" style="59" customWidth="1"/>
    <col min="13292" max="13297" width="19.140625" style="59" customWidth="1"/>
    <col min="13298" max="13530" width="9.140625" style="59"/>
    <col min="13531" max="13532" width="12.28515625" style="59" customWidth="1"/>
    <col min="13533" max="13533" width="13.42578125" style="59" customWidth="1"/>
    <col min="13534" max="13534" width="59.140625" style="59" customWidth="1"/>
    <col min="13535" max="13535" width="18.140625" style="59" customWidth="1"/>
    <col min="13536" max="13536" width="32.140625" style="59" customWidth="1"/>
    <col min="13537" max="13537" width="86.7109375" style="59" customWidth="1"/>
    <col min="13538" max="13546" width="23.140625" style="59" customWidth="1"/>
    <col min="13547" max="13547" width="91.42578125" style="59" customWidth="1"/>
    <col min="13548" max="13553" width="19.140625" style="59" customWidth="1"/>
    <col min="13554" max="13786" width="9.140625" style="59"/>
    <col min="13787" max="13788" width="12.28515625" style="59" customWidth="1"/>
    <col min="13789" max="13789" width="13.42578125" style="59" customWidth="1"/>
    <col min="13790" max="13790" width="59.140625" style="59" customWidth="1"/>
    <col min="13791" max="13791" width="18.140625" style="59" customWidth="1"/>
    <col min="13792" max="13792" width="32.140625" style="59" customWidth="1"/>
    <col min="13793" max="13793" width="86.7109375" style="59" customWidth="1"/>
    <col min="13794" max="13802" width="23.140625" style="59" customWidth="1"/>
    <col min="13803" max="13803" width="91.42578125" style="59" customWidth="1"/>
    <col min="13804" max="13809" width="19.140625" style="59" customWidth="1"/>
    <col min="13810" max="14042" width="9.140625" style="59"/>
    <col min="14043" max="14044" width="12.28515625" style="59" customWidth="1"/>
    <col min="14045" max="14045" width="13.42578125" style="59" customWidth="1"/>
    <col min="14046" max="14046" width="59.140625" style="59" customWidth="1"/>
    <col min="14047" max="14047" width="18.140625" style="59" customWidth="1"/>
    <col min="14048" max="14048" width="32.140625" style="59" customWidth="1"/>
    <col min="14049" max="14049" width="86.7109375" style="59" customWidth="1"/>
    <col min="14050" max="14058" width="23.140625" style="59" customWidth="1"/>
    <col min="14059" max="14059" width="91.42578125" style="59" customWidth="1"/>
    <col min="14060" max="14065" width="19.140625" style="59" customWidth="1"/>
    <col min="14066" max="14298" width="9.140625" style="59"/>
    <col min="14299" max="14300" width="12.28515625" style="59" customWidth="1"/>
    <col min="14301" max="14301" width="13.42578125" style="59" customWidth="1"/>
    <col min="14302" max="14302" width="59.140625" style="59" customWidth="1"/>
    <col min="14303" max="14303" width="18.140625" style="59" customWidth="1"/>
    <col min="14304" max="14304" width="32.140625" style="59" customWidth="1"/>
    <col min="14305" max="14305" width="86.7109375" style="59" customWidth="1"/>
    <col min="14306" max="14314" width="23.140625" style="59" customWidth="1"/>
    <col min="14315" max="14315" width="91.42578125" style="59" customWidth="1"/>
    <col min="14316" max="14321" width="19.140625" style="59" customWidth="1"/>
    <col min="14322" max="14554" width="9.140625" style="59"/>
    <col min="14555" max="14556" width="12.28515625" style="59" customWidth="1"/>
    <col min="14557" max="14557" width="13.42578125" style="59" customWidth="1"/>
    <col min="14558" max="14558" width="59.140625" style="59" customWidth="1"/>
    <col min="14559" max="14559" width="18.140625" style="59" customWidth="1"/>
    <col min="14560" max="14560" width="32.140625" style="59" customWidth="1"/>
    <col min="14561" max="14561" width="86.7109375" style="59" customWidth="1"/>
    <col min="14562" max="14570" width="23.140625" style="59" customWidth="1"/>
    <col min="14571" max="14571" width="91.42578125" style="59" customWidth="1"/>
    <col min="14572" max="14577" width="19.140625" style="59" customWidth="1"/>
    <col min="14578" max="14810" width="9.140625" style="59"/>
    <col min="14811" max="14812" width="12.28515625" style="59" customWidth="1"/>
    <col min="14813" max="14813" width="13.42578125" style="59" customWidth="1"/>
    <col min="14814" max="14814" width="59.140625" style="59" customWidth="1"/>
    <col min="14815" max="14815" width="18.140625" style="59" customWidth="1"/>
    <col min="14816" max="14816" width="32.140625" style="59" customWidth="1"/>
    <col min="14817" max="14817" width="86.7109375" style="59" customWidth="1"/>
    <col min="14818" max="14826" width="23.140625" style="59" customWidth="1"/>
    <col min="14827" max="14827" width="91.42578125" style="59" customWidth="1"/>
    <col min="14828" max="14833" width="19.140625" style="59" customWidth="1"/>
    <col min="14834" max="15066" width="9.140625" style="59"/>
    <col min="15067" max="15068" width="12.28515625" style="59" customWidth="1"/>
    <col min="15069" max="15069" width="13.42578125" style="59" customWidth="1"/>
    <col min="15070" max="15070" width="59.140625" style="59" customWidth="1"/>
    <col min="15071" max="15071" width="18.140625" style="59" customWidth="1"/>
    <col min="15072" max="15072" width="32.140625" style="59" customWidth="1"/>
    <col min="15073" max="15073" width="86.7109375" style="59" customWidth="1"/>
    <col min="15074" max="15082" width="23.140625" style="59" customWidth="1"/>
    <col min="15083" max="15083" width="91.42578125" style="59" customWidth="1"/>
    <col min="15084" max="15089" width="19.140625" style="59" customWidth="1"/>
    <col min="15090" max="15322" width="9.140625" style="59"/>
    <col min="15323" max="15324" width="12.28515625" style="59" customWidth="1"/>
    <col min="15325" max="15325" width="13.42578125" style="59" customWidth="1"/>
    <col min="15326" max="15326" width="59.140625" style="59" customWidth="1"/>
    <col min="15327" max="15327" width="18.140625" style="59" customWidth="1"/>
    <col min="15328" max="15328" width="32.140625" style="59" customWidth="1"/>
    <col min="15329" max="15329" width="86.7109375" style="59" customWidth="1"/>
    <col min="15330" max="15338" width="23.140625" style="59" customWidth="1"/>
    <col min="15339" max="15339" width="91.42578125" style="59" customWidth="1"/>
    <col min="15340" max="15345" width="19.140625" style="59" customWidth="1"/>
    <col min="15346" max="15578" width="9.140625" style="59"/>
    <col min="15579" max="15580" width="12.28515625" style="59" customWidth="1"/>
    <col min="15581" max="15581" width="13.42578125" style="59" customWidth="1"/>
    <col min="15582" max="15582" width="59.140625" style="59" customWidth="1"/>
    <col min="15583" max="15583" width="18.140625" style="59" customWidth="1"/>
    <col min="15584" max="15584" width="32.140625" style="59" customWidth="1"/>
    <col min="15585" max="15585" width="86.7109375" style="59" customWidth="1"/>
    <col min="15586" max="15594" width="23.140625" style="59" customWidth="1"/>
    <col min="15595" max="15595" width="91.42578125" style="59" customWidth="1"/>
    <col min="15596" max="15601" width="19.140625" style="59" customWidth="1"/>
    <col min="15602" max="15834" width="9.140625" style="59"/>
    <col min="15835" max="15836" width="12.28515625" style="59" customWidth="1"/>
    <col min="15837" max="15837" width="13.42578125" style="59" customWidth="1"/>
    <col min="15838" max="15838" width="59.140625" style="59" customWidth="1"/>
    <col min="15839" max="15839" width="18.140625" style="59" customWidth="1"/>
    <col min="15840" max="15840" width="32.140625" style="59" customWidth="1"/>
    <col min="15841" max="15841" width="86.7109375" style="59" customWidth="1"/>
    <col min="15842" max="15850" width="23.140625" style="59" customWidth="1"/>
    <col min="15851" max="15851" width="91.42578125" style="59" customWidth="1"/>
    <col min="15852" max="15857" width="19.140625" style="59" customWidth="1"/>
    <col min="15858" max="16090" width="9.140625" style="59"/>
    <col min="16091" max="16092" width="12.28515625" style="59" customWidth="1"/>
    <col min="16093" max="16093" width="13.42578125" style="59" customWidth="1"/>
    <col min="16094" max="16094" width="59.140625" style="59" customWidth="1"/>
    <col min="16095" max="16095" width="18.140625" style="59" customWidth="1"/>
    <col min="16096" max="16096" width="32.140625" style="59" customWidth="1"/>
    <col min="16097" max="16097" width="86.7109375" style="59" customWidth="1"/>
    <col min="16098" max="16106" width="23.140625" style="59" customWidth="1"/>
    <col min="16107" max="16107" width="91.42578125" style="59" customWidth="1"/>
    <col min="16108" max="16113" width="19.140625" style="59" customWidth="1"/>
    <col min="16114" max="16384" width="9.140625" style="59"/>
  </cols>
  <sheetData>
    <row r="1" spans="1:11" ht="18.75" customHeight="1" x14ac:dyDescent="0.25">
      <c r="A1" s="61"/>
      <c r="B1" s="61"/>
      <c r="C1" s="116"/>
      <c r="D1" s="116"/>
      <c r="E1" s="116"/>
    </row>
    <row r="2" spans="1:11" s="64" customFormat="1" ht="105" customHeight="1" x14ac:dyDescent="0.25">
      <c r="A2" s="61"/>
      <c r="B2" s="61"/>
      <c r="C2" s="117" t="s">
        <v>400</v>
      </c>
      <c r="D2" s="117"/>
      <c r="E2" s="117"/>
    </row>
    <row r="3" spans="1:11" s="64" customFormat="1" ht="43.5" customHeight="1" x14ac:dyDescent="0.25">
      <c r="A3" s="61"/>
      <c r="B3" s="61"/>
      <c r="C3" s="117"/>
      <c r="D3" s="117"/>
      <c r="E3" s="117"/>
    </row>
    <row r="4" spans="1:11" s="64" customFormat="1" ht="95.25" customHeight="1" x14ac:dyDescent="0.25">
      <c r="A4" s="61"/>
      <c r="B4" s="61"/>
      <c r="C4" s="118" t="s">
        <v>399</v>
      </c>
      <c r="D4" s="117"/>
      <c r="E4" s="117"/>
    </row>
    <row r="5" spans="1:11" s="64" customFormat="1" ht="18.75" customHeight="1" x14ac:dyDescent="0.25">
      <c r="A5" s="61"/>
      <c r="B5" s="61"/>
      <c r="C5" s="117"/>
      <c r="D5" s="117"/>
      <c r="E5" s="117"/>
    </row>
    <row r="6" spans="1:11" s="64" customFormat="1" ht="18.75" customHeight="1" x14ac:dyDescent="0.25">
      <c r="A6" s="61"/>
      <c r="B6" s="61"/>
      <c r="C6" s="65"/>
      <c r="D6" s="65"/>
      <c r="E6" s="65"/>
    </row>
    <row r="7" spans="1:11" s="64" customFormat="1" ht="18.75" customHeight="1" x14ac:dyDescent="0.25">
      <c r="A7" s="61"/>
      <c r="B7" s="61"/>
      <c r="C7" s="65"/>
      <c r="D7" s="65"/>
      <c r="E7" s="65"/>
    </row>
    <row r="8" spans="1:11" s="64" customFormat="1" ht="23.25" customHeight="1" x14ac:dyDescent="0.25">
      <c r="A8" s="119" t="s">
        <v>341</v>
      </c>
      <c r="B8" s="119"/>
      <c r="C8" s="119"/>
      <c r="D8" s="119"/>
      <c r="E8" s="119"/>
      <c r="F8" s="119"/>
      <c r="G8" s="119"/>
      <c r="H8" s="119"/>
      <c r="I8" s="119"/>
      <c r="J8" s="119"/>
      <c r="K8" s="119"/>
    </row>
    <row r="9" spans="1:11" ht="33" customHeight="1" x14ac:dyDescent="0.25">
      <c r="A9" s="115"/>
      <c r="B9" s="115"/>
      <c r="C9" s="115"/>
      <c r="D9" s="115"/>
      <c r="E9" s="115"/>
    </row>
    <row r="10" spans="1:11" ht="54.75" customHeight="1" x14ac:dyDescent="0.25">
      <c r="A10" s="62" t="s">
        <v>317</v>
      </c>
      <c r="B10" s="63" t="s">
        <v>316</v>
      </c>
      <c r="C10" s="72" t="s">
        <v>348</v>
      </c>
      <c r="D10" s="72" t="s">
        <v>349</v>
      </c>
      <c r="E10" s="72" t="s">
        <v>350</v>
      </c>
    </row>
    <row r="11" spans="1:11" s="68" customFormat="1" ht="42.75" customHeight="1" x14ac:dyDescent="0.25">
      <c r="A11" s="73" t="s">
        <v>339</v>
      </c>
      <c r="B11" s="74" t="s">
        <v>340</v>
      </c>
      <c r="C11" s="103">
        <f>C12+C15+C18</f>
        <v>5227641</v>
      </c>
      <c r="D11" s="75">
        <v>0</v>
      </c>
      <c r="E11" s="75">
        <v>0</v>
      </c>
    </row>
    <row r="12" spans="1:11" s="77" customFormat="1" ht="36" customHeight="1" x14ac:dyDescent="0.25">
      <c r="A12" s="109" t="s">
        <v>381</v>
      </c>
      <c r="B12" s="110" t="s">
        <v>382</v>
      </c>
      <c r="C12" s="103">
        <f>C13</f>
        <v>415000</v>
      </c>
      <c r="D12" s="103">
        <v>0</v>
      </c>
      <c r="E12" s="103">
        <v>0</v>
      </c>
    </row>
    <row r="13" spans="1:11" s="77" customFormat="1" ht="30.75" customHeight="1" x14ac:dyDescent="0.25">
      <c r="A13" s="106" t="s">
        <v>383</v>
      </c>
      <c r="B13" s="108" t="s">
        <v>384</v>
      </c>
      <c r="C13" s="105">
        <f>C14</f>
        <v>415000</v>
      </c>
      <c r="D13" s="105">
        <v>0</v>
      </c>
      <c r="E13" s="105">
        <v>0</v>
      </c>
    </row>
    <row r="14" spans="1:11" s="77" customFormat="1" ht="38.25" customHeight="1" x14ac:dyDescent="0.25">
      <c r="A14" s="106" t="s">
        <v>385</v>
      </c>
      <c r="B14" s="108" t="s">
        <v>386</v>
      </c>
      <c r="C14" s="105">
        <v>415000</v>
      </c>
      <c r="D14" s="105">
        <v>0</v>
      </c>
      <c r="E14" s="105">
        <v>0</v>
      </c>
    </row>
    <row r="15" spans="1:11" s="77" customFormat="1" ht="32.25" customHeight="1" x14ac:dyDescent="0.25">
      <c r="A15" s="109" t="s">
        <v>387</v>
      </c>
      <c r="B15" s="110" t="s">
        <v>388</v>
      </c>
      <c r="C15" s="103">
        <f>C16</f>
        <v>3512641</v>
      </c>
      <c r="D15" s="103">
        <v>0</v>
      </c>
      <c r="E15" s="103">
        <v>0</v>
      </c>
    </row>
    <row r="16" spans="1:11" s="77" customFormat="1" ht="22.5" customHeight="1" x14ac:dyDescent="0.25">
      <c r="A16" s="108" t="s">
        <v>389</v>
      </c>
      <c r="B16" s="107" t="s">
        <v>390</v>
      </c>
      <c r="C16" s="105">
        <f>C17</f>
        <v>3512641</v>
      </c>
      <c r="D16" s="105">
        <v>0</v>
      </c>
      <c r="E16" s="105">
        <v>0</v>
      </c>
    </row>
    <row r="17" spans="1:5" s="77" customFormat="1" ht="42.75" customHeight="1" x14ac:dyDescent="0.25">
      <c r="A17" s="108" t="s">
        <v>391</v>
      </c>
      <c r="B17" s="111" t="s">
        <v>392</v>
      </c>
      <c r="C17" s="104">
        <v>3512641</v>
      </c>
      <c r="D17" s="105">
        <v>0</v>
      </c>
      <c r="E17" s="105">
        <v>0</v>
      </c>
    </row>
    <row r="18" spans="1:5" s="77" customFormat="1" ht="33" customHeight="1" x14ac:dyDescent="0.25">
      <c r="A18" s="109" t="s">
        <v>393</v>
      </c>
      <c r="B18" s="113" t="s">
        <v>394</v>
      </c>
      <c r="C18" s="103">
        <f>C19</f>
        <v>1300000</v>
      </c>
      <c r="D18" s="103">
        <v>0</v>
      </c>
      <c r="E18" s="103">
        <v>0</v>
      </c>
    </row>
    <row r="19" spans="1:5" s="77" customFormat="1" ht="24.75" customHeight="1" x14ac:dyDescent="0.25">
      <c r="A19" s="108" t="s">
        <v>395</v>
      </c>
      <c r="B19" s="112" t="s">
        <v>396</v>
      </c>
      <c r="C19" s="105">
        <f>C20</f>
        <v>1300000</v>
      </c>
      <c r="D19" s="105">
        <v>0</v>
      </c>
      <c r="E19" s="105">
        <v>0</v>
      </c>
    </row>
    <row r="20" spans="1:5" s="77" customFormat="1" ht="24.75" customHeight="1" x14ac:dyDescent="0.25">
      <c r="A20" s="108" t="s">
        <v>397</v>
      </c>
      <c r="B20" s="108" t="s">
        <v>398</v>
      </c>
      <c r="C20" s="105">
        <v>1300000</v>
      </c>
      <c r="D20" s="105">
        <v>0</v>
      </c>
      <c r="E20" s="105">
        <v>0</v>
      </c>
    </row>
    <row r="21" spans="1:5" s="64" customFormat="1" ht="31.5" customHeight="1" x14ac:dyDescent="0.25">
      <c r="A21" s="78" t="s">
        <v>373</v>
      </c>
      <c r="B21" s="79" t="s">
        <v>318</v>
      </c>
      <c r="C21" s="100">
        <f>C22</f>
        <v>19249838.689999998</v>
      </c>
      <c r="D21" s="100">
        <v>0</v>
      </c>
      <c r="E21" s="100">
        <v>0</v>
      </c>
    </row>
    <row r="22" spans="1:5" s="64" customFormat="1" ht="38.25" customHeight="1" x14ac:dyDescent="0.25">
      <c r="A22" s="80" t="s">
        <v>324</v>
      </c>
      <c r="B22" s="69" t="s">
        <v>319</v>
      </c>
      <c r="C22" s="101">
        <f>C29+C32+C44</f>
        <v>19249838.689999998</v>
      </c>
      <c r="D22" s="101">
        <v>0</v>
      </c>
      <c r="E22" s="101">
        <v>0</v>
      </c>
    </row>
    <row r="23" spans="1:5" s="68" customFormat="1" ht="38.25" hidden="1" customHeight="1" x14ac:dyDescent="0.25">
      <c r="A23" s="70" t="s">
        <v>326</v>
      </c>
      <c r="B23" s="69" t="s">
        <v>325</v>
      </c>
      <c r="C23" s="102">
        <f>C24</f>
        <v>0</v>
      </c>
      <c r="D23" s="102">
        <v>0</v>
      </c>
      <c r="E23" s="102">
        <v>0</v>
      </c>
    </row>
    <row r="24" spans="1:5" s="68" customFormat="1" ht="38.25" hidden="1" customHeight="1" x14ac:dyDescent="0.25">
      <c r="A24" s="71" t="s">
        <v>336</v>
      </c>
      <c r="B24" s="69" t="s">
        <v>337</v>
      </c>
      <c r="C24" s="102">
        <f>C25</f>
        <v>0</v>
      </c>
      <c r="D24" s="102">
        <v>0</v>
      </c>
      <c r="E24" s="102">
        <v>0</v>
      </c>
    </row>
    <row r="25" spans="1:5" s="68" customFormat="1" ht="50.25" hidden="1" customHeight="1" x14ac:dyDescent="0.25">
      <c r="A25" s="71" t="s">
        <v>335</v>
      </c>
      <c r="B25" s="81" t="s">
        <v>338</v>
      </c>
      <c r="C25" s="102"/>
      <c r="D25" s="102">
        <v>0</v>
      </c>
      <c r="E25" s="102">
        <v>0</v>
      </c>
    </row>
    <row r="26" spans="1:5" s="64" customFormat="1" ht="37.5" hidden="1" customHeight="1" x14ac:dyDescent="0.25">
      <c r="A26" s="66" t="s">
        <v>327</v>
      </c>
      <c r="B26" s="82" t="s">
        <v>320</v>
      </c>
      <c r="C26" s="101">
        <f>C27</f>
        <v>0</v>
      </c>
      <c r="D26" s="101">
        <f t="shared" ref="D26:E26" si="0">D27</f>
        <v>0</v>
      </c>
      <c r="E26" s="101">
        <f t="shared" si="0"/>
        <v>0</v>
      </c>
    </row>
    <row r="27" spans="1:5" ht="57.75" hidden="1" customHeight="1" x14ac:dyDescent="0.2">
      <c r="A27" s="76" t="s">
        <v>331</v>
      </c>
      <c r="B27" s="67" t="s">
        <v>321</v>
      </c>
      <c r="C27" s="102">
        <f>C28</f>
        <v>0</v>
      </c>
      <c r="D27" s="102">
        <v>0</v>
      </c>
      <c r="E27" s="102">
        <v>0</v>
      </c>
    </row>
    <row r="28" spans="1:5" ht="84.75" hidden="1" customHeight="1" x14ac:dyDescent="0.2">
      <c r="A28" s="76" t="s">
        <v>332</v>
      </c>
      <c r="B28" s="67" t="s">
        <v>322</v>
      </c>
      <c r="C28" s="102"/>
      <c r="D28" s="102">
        <v>0</v>
      </c>
      <c r="E28" s="102">
        <v>0</v>
      </c>
    </row>
    <row r="29" spans="1:5" s="77" customFormat="1" ht="18.75" x14ac:dyDescent="0.3">
      <c r="A29" s="83" t="s">
        <v>370</v>
      </c>
      <c r="B29" s="92" t="s">
        <v>325</v>
      </c>
      <c r="C29" s="87">
        <f>C30</f>
        <v>8907052.4199999999</v>
      </c>
      <c r="D29" s="87">
        <v>0</v>
      </c>
      <c r="E29" s="87">
        <v>0</v>
      </c>
    </row>
    <row r="30" spans="1:5" s="77" customFormat="1" ht="37.5" x14ac:dyDescent="0.3">
      <c r="A30" s="83" t="s">
        <v>371</v>
      </c>
      <c r="B30" s="92" t="s">
        <v>368</v>
      </c>
      <c r="C30" s="87">
        <f>C31</f>
        <v>8907052.4199999999</v>
      </c>
      <c r="D30" s="87">
        <v>0</v>
      </c>
      <c r="E30" s="87">
        <v>0</v>
      </c>
    </row>
    <row r="31" spans="1:5" s="77" customFormat="1" ht="35.25" customHeight="1" x14ac:dyDescent="0.3">
      <c r="A31" s="83" t="s">
        <v>372</v>
      </c>
      <c r="B31" s="92" t="s">
        <v>369</v>
      </c>
      <c r="C31" s="87">
        <v>8907052.4199999999</v>
      </c>
      <c r="D31" s="87">
        <v>0</v>
      </c>
      <c r="E31" s="87">
        <v>0</v>
      </c>
    </row>
    <row r="32" spans="1:5" s="77" customFormat="1" ht="2.25" hidden="1" customHeight="1" x14ac:dyDescent="0.3">
      <c r="A32" s="84" t="s">
        <v>375</v>
      </c>
      <c r="B32" s="94" t="s">
        <v>360</v>
      </c>
      <c r="C32" s="88">
        <f>C33+C37</f>
        <v>0</v>
      </c>
      <c r="D32" s="88">
        <v>0</v>
      </c>
      <c r="E32" s="88">
        <v>0</v>
      </c>
    </row>
    <row r="33" spans="1:5" s="77" customFormat="1" ht="93.75" hidden="1" x14ac:dyDescent="0.3">
      <c r="A33" s="83" t="s">
        <v>378</v>
      </c>
      <c r="B33" s="92" t="s">
        <v>377</v>
      </c>
      <c r="C33" s="87">
        <f>C34</f>
        <v>0</v>
      </c>
      <c r="D33" s="87">
        <v>0</v>
      </c>
      <c r="E33" s="87">
        <v>0</v>
      </c>
    </row>
    <row r="34" spans="1:5" s="77" customFormat="1" ht="93.75" hidden="1" x14ac:dyDescent="0.3">
      <c r="A34" s="83" t="s">
        <v>379</v>
      </c>
      <c r="B34" s="92" t="s">
        <v>380</v>
      </c>
      <c r="C34" s="87"/>
      <c r="D34" s="87">
        <v>0</v>
      </c>
      <c r="E34" s="87">
        <v>0</v>
      </c>
    </row>
    <row r="35" spans="1:5" s="77" customFormat="1" ht="0.75" hidden="1" customHeight="1" x14ac:dyDescent="0.3">
      <c r="A35" s="83" t="s">
        <v>361</v>
      </c>
      <c r="B35" s="92" t="s">
        <v>363</v>
      </c>
      <c r="C35" s="87"/>
      <c r="D35" s="87">
        <v>0</v>
      </c>
      <c r="E35" s="87">
        <v>0</v>
      </c>
    </row>
    <row r="36" spans="1:5" s="77" customFormat="1" ht="37.5" hidden="1" x14ac:dyDescent="0.3">
      <c r="A36" s="83" t="s">
        <v>362</v>
      </c>
      <c r="B36" s="92" t="s">
        <v>363</v>
      </c>
      <c r="C36" s="87"/>
      <c r="D36" s="87">
        <v>0</v>
      </c>
      <c r="E36" s="87">
        <v>0</v>
      </c>
    </row>
    <row r="37" spans="1:5" s="77" customFormat="1" ht="33" hidden="1" customHeight="1" x14ac:dyDescent="0.3">
      <c r="A37" s="83" t="s">
        <v>365</v>
      </c>
      <c r="B37" s="92" t="s">
        <v>364</v>
      </c>
      <c r="C37" s="87">
        <f>C38</f>
        <v>0</v>
      </c>
      <c r="D37" s="87">
        <v>0</v>
      </c>
      <c r="E37" s="87">
        <v>0</v>
      </c>
    </row>
    <row r="38" spans="1:5" s="77" customFormat="1" ht="26.25" hidden="1" customHeight="1" x14ac:dyDescent="0.3">
      <c r="A38" s="83" t="s">
        <v>366</v>
      </c>
      <c r="B38" s="92" t="s">
        <v>367</v>
      </c>
      <c r="C38" s="87"/>
      <c r="D38" s="87">
        <v>0</v>
      </c>
      <c r="E38" s="87">
        <v>0</v>
      </c>
    </row>
    <row r="39" spans="1:5" s="77" customFormat="1" ht="18.75" hidden="1" x14ac:dyDescent="0.3">
      <c r="A39" s="84" t="s">
        <v>374</v>
      </c>
      <c r="B39" s="94" t="s">
        <v>351</v>
      </c>
      <c r="C39" s="88"/>
      <c r="D39" s="88"/>
      <c r="E39" s="88"/>
    </row>
    <row r="40" spans="1:5" s="77" customFormat="1" ht="37.5" hidden="1" x14ac:dyDescent="0.3">
      <c r="A40" s="83" t="s">
        <v>354</v>
      </c>
      <c r="B40" s="92" t="s">
        <v>353</v>
      </c>
      <c r="C40" s="87"/>
      <c r="D40" s="87"/>
      <c r="E40" s="87"/>
    </row>
    <row r="41" spans="1:5" s="77" customFormat="1" ht="7.5" hidden="1" customHeight="1" x14ac:dyDescent="0.3">
      <c r="A41" s="83" t="s">
        <v>355</v>
      </c>
      <c r="B41" s="92" t="s">
        <v>352</v>
      </c>
      <c r="C41" s="87"/>
      <c r="D41" s="87"/>
      <c r="E41" s="87"/>
    </row>
    <row r="42" spans="1:5" s="77" customFormat="1" ht="56.25" hidden="1" x14ac:dyDescent="0.3">
      <c r="A42" s="83" t="s">
        <v>358</v>
      </c>
      <c r="B42" s="92" t="s">
        <v>359</v>
      </c>
      <c r="C42" s="87"/>
      <c r="D42" s="87">
        <v>0</v>
      </c>
      <c r="E42" s="87">
        <v>0</v>
      </c>
    </row>
    <row r="43" spans="1:5" s="77" customFormat="1" ht="56.25" hidden="1" x14ac:dyDescent="0.3">
      <c r="A43" s="83" t="s">
        <v>357</v>
      </c>
      <c r="B43" s="92" t="s">
        <v>356</v>
      </c>
      <c r="C43" s="87"/>
      <c r="D43" s="87">
        <v>0</v>
      </c>
      <c r="E43" s="87">
        <v>0</v>
      </c>
    </row>
    <row r="44" spans="1:5" ht="45.75" customHeight="1" x14ac:dyDescent="0.3">
      <c r="A44" s="95" t="s">
        <v>376</v>
      </c>
      <c r="B44" s="94" t="s">
        <v>328</v>
      </c>
      <c r="C44" s="88">
        <f>C45</f>
        <v>10342786.27</v>
      </c>
      <c r="D44" s="87">
        <f t="shared" ref="D44:E44" si="1">D45</f>
        <v>0</v>
      </c>
      <c r="E44" s="87">
        <f t="shared" si="1"/>
        <v>0</v>
      </c>
    </row>
    <row r="45" spans="1:5" ht="45" customHeight="1" x14ac:dyDescent="0.3">
      <c r="A45" s="85" t="s">
        <v>333</v>
      </c>
      <c r="B45" s="92" t="s">
        <v>329</v>
      </c>
      <c r="C45" s="87">
        <f>C46</f>
        <v>10342786.27</v>
      </c>
      <c r="D45" s="87">
        <f>D46</f>
        <v>0</v>
      </c>
      <c r="E45" s="87">
        <f>E46</f>
        <v>0</v>
      </c>
    </row>
    <row r="46" spans="1:5" ht="40.5" customHeight="1" x14ac:dyDescent="0.3">
      <c r="A46" s="86" t="s">
        <v>334</v>
      </c>
      <c r="B46" s="96" t="s">
        <v>330</v>
      </c>
      <c r="C46" s="89">
        <v>10342786.27</v>
      </c>
      <c r="D46" s="89">
        <v>0</v>
      </c>
      <c r="E46" s="89">
        <v>0</v>
      </c>
    </row>
    <row r="47" spans="1:5" s="68" customFormat="1" ht="35.25" hidden="1" customHeight="1" x14ac:dyDescent="0.3">
      <c r="A47" s="84" t="s">
        <v>346</v>
      </c>
      <c r="B47" s="97" t="s">
        <v>342</v>
      </c>
      <c r="C47" s="90">
        <f>C48</f>
        <v>0</v>
      </c>
      <c r="D47" s="90">
        <v>0</v>
      </c>
      <c r="E47" s="90">
        <v>0</v>
      </c>
    </row>
    <row r="48" spans="1:5" s="68" customFormat="1" ht="56.25" hidden="1" x14ac:dyDescent="0.3">
      <c r="A48" s="83" t="s">
        <v>347</v>
      </c>
      <c r="B48" s="96" t="s">
        <v>343</v>
      </c>
      <c r="C48" s="89">
        <f>C49</f>
        <v>0</v>
      </c>
      <c r="D48" s="89">
        <v>0</v>
      </c>
      <c r="E48" s="89">
        <v>0</v>
      </c>
    </row>
    <row r="49" spans="1:5" s="68" customFormat="1" ht="56.25" hidden="1" x14ac:dyDescent="0.3">
      <c r="A49" s="83" t="s">
        <v>345</v>
      </c>
      <c r="B49" s="96" t="s">
        <v>344</v>
      </c>
      <c r="C49" s="89">
        <v>0</v>
      </c>
      <c r="D49" s="89">
        <v>0</v>
      </c>
      <c r="E49" s="89">
        <v>0</v>
      </c>
    </row>
    <row r="50" spans="1:5" s="68" customFormat="1" ht="35.25" customHeight="1" x14ac:dyDescent="0.3">
      <c r="A50" s="83"/>
      <c r="B50" s="92"/>
      <c r="C50" s="93"/>
      <c r="D50" s="93"/>
      <c r="E50" s="93"/>
    </row>
    <row r="51" spans="1:5" ht="22.5" customHeight="1" x14ac:dyDescent="0.25">
      <c r="A51" s="114" t="s">
        <v>323</v>
      </c>
      <c r="B51" s="114"/>
      <c r="C51" s="91">
        <f>C21+C11</f>
        <v>24477479.689999998</v>
      </c>
      <c r="D51" s="91">
        <f t="shared" ref="D51:E51" si="2">D21+D11</f>
        <v>0</v>
      </c>
      <c r="E51" s="91">
        <f t="shared" si="2"/>
        <v>0</v>
      </c>
    </row>
    <row r="52" spans="1:5" ht="22.5" customHeight="1" x14ac:dyDescent="0.25">
      <c r="A52" s="98"/>
      <c r="B52" s="98"/>
      <c r="C52" s="99"/>
      <c r="D52" s="98"/>
      <c r="E52" s="98"/>
    </row>
    <row r="53" spans="1:5" x14ac:dyDescent="0.25">
      <c r="A53" s="64"/>
      <c r="B53" s="64"/>
    </row>
  </sheetData>
  <autoFilter ref="A10:E10"/>
  <sortState ref="A265:L276">
    <sortCondition ref="A265:A276"/>
  </sortState>
  <mergeCells count="6">
    <mergeCell ref="A51:B51"/>
    <mergeCell ref="A9:E9"/>
    <mergeCell ref="C1:E1"/>
    <mergeCell ref="C2:E3"/>
    <mergeCell ref="C4:E5"/>
    <mergeCell ref="A8:K8"/>
  </mergeCells>
  <pageMargins left="0.55118110236220474" right="0.27559055118110237" top="0.31496062992125984" bottom="0.15748031496062992" header="0.15748031496062992" footer="0.15748031496062992"/>
  <pageSetup paperSize="9" scale="52" fitToHeight="0" orientation="portrait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06"/>
  <sheetViews>
    <sheetView workbookViewId="0">
      <selection activeCell="I3" sqref="I3"/>
    </sheetView>
  </sheetViews>
  <sheetFormatPr defaultColWidth="9.140625" defaultRowHeight="12.75" x14ac:dyDescent="0.25"/>
  <cols>
    <col min="1" max="1" width="32.5703125" style="12" customWidth="1"/>
    <col min="2" max="2" width="13.7109375" style="12" customWidth="1"/>
    <col min="3" max="4" width="22" style="12" customWidth="1"/>
    <col min="5" max="5" width="9.140625" style="12"/>
    <col min="6" max="6" width="13" style="12" customWidth="1"/>
    <col min="7" max="7" width="25.85546875" style="12" customWidth="1"/>
    <col min="8" max="8" width="20" style="19" customWidth="1"/>
    <col min="9" max="11" width="20" style="12" customWidth="1"/>
    <col min="12" max="16384" width="9.140625" style="12"/>
  </cols>
  <sheetData>
    <row r="1" spans="1:11" ht="32.25" customHeight="1" x14ac:dyDescent="0.25">
      <c r="B1" s="18" t="s">
        <v>0</v>
      </c>
      <c r="C1" s="18" t="s">
        <v>91</v>
      </c>
      <c r="D1" s="18" t="s">
        <v>92</v>
      </c>
    </row>
    <row r="2" spans="1:11" x14ac:dyDescent="0.2">
      <c r="A2" s="12" t="str">
        <f>B2&amp;C2</f>
        <v>8182 02 15001 02 0000 150</v>
      </c>
      <c r="B2" s="13">
        <v>818</v>
      </c>
      <c r="C2" s="14" t="s">
        <v>23</v>
      </c>
      <c r="D2" s="15">
        <v>12805744900</v>
      </c>
      <c r="F2" s="20" t="s">
        <v>94</v>
      </c>
      <c r="G2" s="20" t="s">
        <v>91</v>
      </c>
      <c r="H2" s="24" t="s">
        <v>93</v>
      </c>
      <c r="I2" s="23" t="s">
        <v>25</v>
      </c>
      <c r="J2" s="23" t="s">
        <v>26</v>
      </c>
      <c r="K2" s="23" t="s">
        <v>27</v>
      </c>
    </row>
    <row r="3" spans="1:11" x14ac:dyDescent="0.2">
      <c r="A3" s="12" t="str">
        <f t="shared" ref="A3:A66" si="0">B3&amp;C3</f>
        <v>8182 02 15002 02 0000 150</v>
      </c>
      <c r="B3" s="13">
        <v>818</v>
      </c>
      <c r="C3" s="14" t="s">
        <v>96</v>
      </c>
      <c r="D3" s="15">
        <v>513084000</v>
      </c>
      <c r="F3" s="21">
        <v>803</v>
      </c>
      <c r="G3" s="21" t="s">
        <v>84</v>
      </c>
      <c r="H3" s="24">
        <v>8501904</v>
      </c>
      <c r="I3" s="19">
        <f>IFERROR(VLOOKUP(F3&amp;G3,#REF!,8,FALSE),0)</f>
        <v>0</v>
      </c>
      <c r="J3" s="19">
        <f>IFERROR(VLOOKUP(F3&amp;G3,#REF!,14,FALSE),0)</f>
        <v>0</v>
      </c>
      <c r="K3" s="19">
        <f>IFERROR(VLOOKUP(F3&amp;G3,#REF!,19,FALSE),0)</f>
        <v>0</v>
      </c>
    </row>
    <row r="4" spans="1:11" x14ac:dyDescent="0.2">
      <c r="A4" s="12" t="str">
        <f t="shared" si="0"/>
        <v>8182 02 15009 02 0000 150</v>
      </c>
      <c r="B4" s="13">
        <v>818</v>
      </c>
      <c r="C4" s="13" t="s">
        <v>24</v>
      </c>
      <c r="D4" s="15">
        <v>574234000</v>
      </c>
      <c r="F4" s="21">
        <v>803</v>
      </c>
      <c r="G4" s="21" t="s">
        <v>85</v>
      </c>
      <c r="H4" s="24">
        <v>4484184</v>
      </c>
      <c r="I4" s="19">
        <f>IFERROR(VLOOKUP(F4&amp;G4,#REF!,8,FALSE),0)</f>
        <v>0</v>
      </c>
      <c r="J4" s="19">
        <f>IFERROR(VLOOKUP(F4&amp;G4,#REF!,14,FALSE),0)</f>
        <v>0</v>
      </c>
      <c r="K4" s="19">
        <f>IFERROR(VLOOKUP(F4&amp;G4,#REF!,19,FALSE),0)</f>
        <v>0</v>
      </c>
    </row>
    <row r="5" spans="1:11" x14ac:dyDescent="0.2">
      <c r="A5" s="12" t="str">
        <f t="shared" si="0"/>
        <v>8182 02 15213 02 0000 150</v>
      </c>
      <c r="B5" s="13">
        <v>818</v>
      </c>
      <c r="C5" s="14" t="s">
        <v>97</v>
      </c>
      <c r="D5" s="15">
        <v>68563000</v>
      </c>
      <c r="F5" s="21">
        <v>803</v>
      </c>
      <c r="G5" s="21" t="s">
        <v>135</v>
      </c>
      <c r="H5" s="24">
        <v>292359.43</v>
      </c>
      <c r="I5" s="19">
        <f>IFERROR(VLOOKUP(F5&amp;G5,#REF!,8,FALSE),0)</f>
        <v>0</v>
      </c>
      <c r="J5" s="19">
        <f>IFERROR(VLOOKUP(F5&amp;G5,#REF!,14,FALSE),0)</f>
        <v>0</v>
      </c>
      <c r="K5" s="19">
        <f>IFERROR(VLOOKUP(F5&amp;G5,#REF!,19,FALSE),0)</f>
        <v>0</v>
      </c>
    </row>
    <row r="6" spans="1:11" x14ac:dyDescent="0.2">
      <c r="A6" s="12" t="str">
        <f t="shared" si="0"/>
        <v>8192 02 20051 00 0000 150</v>
      </c>
      <c r="B6" s="14">
        <v>819</v>
      </c>
      <c r="C6" s="13" t="s">
        <v>98</v>
      </c>
      <c r="D6" s="15">
        <v>105573900</v>
      </c>
      <c r="F6" s="21">
        <v>803</v>
      </c>
      <c r="G6" s="21" t="s">
        <v>136</v>
      </c>
      <c r="H6" s="24">
        <v>161668.96</v>
      </c>
      <c r="I6" s="19">
        <f>IFERROR(VLOOKUP(F6&amp;G6,#REF!,8,FALSE),0)</f>
        <v>0</v>
      </c>
      <c r="J6" s="19">
        <f>IFERROR(VLOOKUP(F6&amp;G6,#REF!,14,FALSE),0)</f>
        <v>0</v>
      </c>
      <c r="K6" s="19">
        <f>IFERROR(VLOOKUP(F6&amp;G6,#REF!,19,FALSE),0)</f>
        <v>0</v>
      </c>
    </row>
    <row r="7" spans="1:11" x14ac:dyDescent="0.2">
      <c r="A7" s="12" t="str">
        <f t="shared" si="0"/>
        <v>8252 02 20051 00 0000 150</v>
      </c>
      <c r="B7" s="14">
        <v>825</v>
      </c>
      <c r="C7" s="13" t="s">
        <v>98</v>
      </c>
      <c r="D7" s="15">
        <v>19185800</v>
      </c>
      <c r="F7" s="21">
        <v>808</v>
      </c>
      <c r="G7" s="21" t="s">
        <v>119</v>
      </c>
      <c r="H7" s="24">
        <v>7828800</v>
      </c>
      <c r="I7" s="19">
        <f>IFERROR(VLOOKUP(F7&amp;G7,#REF!,8,FALSE),0)</f>
        <v>0</v>
      </c>
      <c r="J7" s="19">
        <f>IFERROR(VLOOKUP(F7&amp;G7,#REF!,14,FALSE),0)</f>
        <v>0</v>
      </c>
      <c r="K7" s="19">
        <f>IFERROR(VLOOKUP(F7&amp;G7,#REF!,19,FALSE),0)</f>
        <v>0</v>
      </c>
    </row>
    <row r="8" spans="1:11" x14ac:dyDescent="0.2">
      <c r="A8" s="12" t="str">
        <f t="shared" si="0"/>
        <v>8192 02 25021 02 0000 150</v>
      </c>
      <c r="B8" s="14">
        <v>819</v>
      </c>
      <c r="C8" s="13" t="s">
        <v>1</v>
      </c>
      <c r="D8" s="15">
        <v>279679837.79000002</v>
      </c>
      <c r="F8" s="21">
        <v>808</v>
      </c>
      <c r="G8" s="21" t="s">
        <v>144</v>
      </c>
      <c r="H8" s="24">
        <v>-58922.61</v>
      </c>
      <c r="I8" s="19">
        <f>IFERROR(VLOOKUP(F8&amp;G8,#REF!,8,FALSE),0)</f>
        <v>0</v>
      </c>
      <c r="J8" s="19">
        <f>IFERROR(VLOOKUP(F8&amp;G8,#REF!,14,FALSE),0)</f>
        <v>0</v>
      </c>
      <c r="K8" s="19">
        <f>IFERROR(VLOOKUP(F8&amp;G8,#REF!,19,FALSE),0)</f>
        <v>0</v>
      </c>
    </row>
    <row r="9" spans="1:11" x14ac:dyDescent="0.2">
      <c r="A9" s="12" t="str">
        <f t="shared" si="0"/>
        <v>8162 02 25027 02 0000 150</v>
      </c>
      <c r="B9" s="14">
        <v>816</v>
      </c>
      <c r="C9" s="14" t="s">
        <v>8</v>
      </c>
      <c r="D9" s="15">
        <v>7158600</v>
      </c>
      <c r="F9" s="21">
        <v>811</v>
      </c>
      <c r="G9" s="21" t="s">
        <v>105</v>
      </c>
      <c r="H9" s="24">
        <v>1938400</v>
      </c>
      <c r="I9" s="19">
        <f>IFERROR(VLOOKUP(F9&amp;G9,#REF!,8,FALSE),0)</f>
        <v>0</v>
      </c>
      <c r="J9" s="19">
        <f>IFERROR(VLOOKUP(F9&amp;G9,#REF!,14,FALSE),0)</f>
        <v>0</v>
      </c>
      <c r="K9" s="19">
        <f>IFERROR(VLOOKUP(F9&amp;G9,#REF!,19,FALSE),0)</f>
        <v>0</v>
      </c>
    </row>
    <row r="10" spans="1:11" x14ac:dyDescent="0.2">
      <c r="A10" s="12" t="str">
        <f t="shared" si="0"/>
        <v>8212 02 25027 02 0000 150</v>
      </c>
      <c r="B10" s="14">
        <v>821</v>
      </c>
      <c r="C10" s="14" t="s">
        <v>8</v>
      </c>
      <c r="D10" s="15">
        <v>1565800</v>
      </c>
      <c r="F10" s="21">
        <v>811</v>
      </c>
      <c r="G10" s="21" t="s">
        <v>135</v>
      </c>
      <c r="H10" s="24">
        <v>2607</v>
      </c>
      <c r="I10" s="19">
        <f>IFERROR(VLOOKUP(F10&amp;G10,#REF!,8,FALSE),0)</f>
        <v>0</v>
      </c>
      <c r="J10" s="19">
        <f>IFERROR(VLOOKUP(F10&amp;G10,#REF!,14,FALSE),0)</f>
        <v>0</v>
      </c>
      <c r="K10" s="19">
        <f>IFERROR(VLOOKUP(F10&amp;G10,#REF!,19,FALSE),0)</f>
        <v>0</v>
      </c>
    </row>
    <row r="11" spans="1:11" x14ac:dyDescent="0.2">
      <c r="A11" s="12" t="str">
        <f t="shared" si="0"/>
        <v>8252 02 25027 02 0000 150</v>
      </c>
      <c r="B11" s="14">
        <v>825</v>
      </c>
      <c r="C11" s="14" t="s">
        <v>8</v>
      </c>
      <c r="D11" s="15">
        <v>1979400</v>
      </c>
      <c r="F11" s="21">
        <v>812</v>
      </c>
      <c r="G11" s="21" t="s">
        <v>6</v>
      </c>
      <c r="H11" s="24">
        <v>251743700</v>
      </c>
      <c r="I11" s="19">
        <f>IFERROR(VLOOKUP(F11&amp;G11,#REF!,8,FALSE),0)</f>
        <v>0</v>
      </c>
      <c r="J11" s="19">
        <f>IFERROR(VLOOKUP(F11&amp;G11,#REF!,14,FALSE),0)</f>
        <v>0</v>
      </c>
      <c r="K11" s="19">
        <f>IFERROR(VLOOKUP(F11&amp;G11,#REF!,19,FALSE),0)</f>
        <v>0</v>
      </c>
    </row>
    <row r="12" spans="1:11" x14ac:dyDescent="0.2">
      <c r="A12" s="12" t="str">
        <f t="shared" si="0"/>
        <v>8212 02 23009 02 0000 150</v>
      </c>
      <c r="B12" s="14">
        <v>821</v>
      </c>
      <c r="C12" s="13" t="s">
        <v>99</v>
      </c>
      <c r="D12" s="15">
        <v>47800</v>
      </c>
      <c r="F12" s="21">
        <v>812</v>
      </c>
      <c r="G12" s="21" t="s">
        <v>112</v>
      </c>
      <c r="H12" s="24">
        <v>5299400</v>
      </c>
      <c r="I12" s="19">
        <f>IFERROR(VLOOKUP(F12&amp;G12,#REF!,8,FALSE),0)</f>
        <v>0</v>
      </c>
      <c r="J12" s="19">
        <f>IFERROR(VLOOKUP(F12&amp;G12,#REF!,14,FALSE),0)</f>
        <v>0</v>
      </c>
      <c r="K12" s="19">
        <f>IFERROR(VLOOKUP(F12&amp;G12,#REF!,19,FALSE),0)</f>
        <v>0</v>
      </c>
    </row>
    <row r="13" spans="1:11" x14ac:dyDescent="0.2">
      <c r="A13" s="12" t="str">
        <f t="shared" si="0"/>
        <v>8162 02 25066 02 0000 150</v>
      </c>
      <c r="B13" s="13">
        <v>816</v>
      </c>
      <c r="C13" s="14" t="s">
        <v>100</v>
      </c>
      <c r="D13" s="15">
        <v>49800</v>
      </c>
      <c r="F13" s="21">
        <v>812</v>
      </c>
      <c r="G13" s="21" t="s">
        <v>137</v>
      </c>
      <c r="H13" s="24">
        <v>3551181.5599999996</v>
      </c>
      <c r="I13" s="19">
        <f>IFERROR(VLOOKUP(F13&amp;G13,#REF!,8,FALSE),0)</f>
        <v>0</v>
      </c>
      <c r="J13" s="19">
        <f>IFERROR(VLOOKUP(F13&amp;G13,#REF!,14,FALSE),0)</f>
        <v>0</v>
      </c>
      <c r="K13" s="19">
        <f>IFERROR(VLOOKUP(F13&amp;G13,#REF!,19,FALSE),0)</f>
        <v>0</v>
      </c>
    </row>
    <row r="14" spans="1:11" x14ac:dyDescent="0.2">
      <c r="A14" s="12" t="str">
        <f t="shared" si="0"/>
        <v>8252 02 25081 02 0000 150</v>
      </c>
      <c r="B14" s="13">
        <v>825</v>
      </c>
      <c r="C14" s="14" t="s">
        <v>101</v>
      </c>
      <c r="D14" s="15">
        <v>14079000</v>
      </c>
      <c r="F14" s="21">
        <v>812</v>
      </c>
      <c r="G14" s="21" t="s">
        <v>138</v>
      </c>
      <c r="H14" s="24">
        <v>23162408.140000001</v>
      </c>
      <c r="I14" s="19">
        <f>IFERROR(VLOOKUP(F14&amp;G14,#REF!,8,FALSE),0)</f>
        <v>0</v>
      </c>
      <c r="J14" s="19">
        <f>IFERROR(VLOOKUP(F14&amp;G14,#REF!,14,FALSE),0)</f>
        <v>0</v>
      </c>
      <c r="K14" s="19">
        <f>IFERROR(VLOOKUP(F14&amp;G14,#REF!,19,FALSE),0)</f>
        <v>0</v>
      </c>
    </row>
    <row r="15" spans="1:11" x14ac:dyDescent="0.2">
      <c r="A15" s="12" t="str">
        <f t="shared" si="0"/>
        <v>8212 02 25082 02 0000 150</v>
      </c>
      <c r="B15" s="13">
        <v>821</v>
      </c>
      <c r="C15" s="14" t="s">
        <v>9</v>
      </c>
      <c r="D15" s="15">
        <v>77360700</v>
      </c>
      <c r="F15" s="21">
        <v>812</v>
      </c>
      <c r="G15" s="21" t="s">
        <v>139</v>
      </c>
      <c r="H15" s="24">
        <v>38678.879999999997</v>
      </c>
      <c r="I15" s="19">
        <f>IFERROR(VLOOKUP(F15&amp;G15,#REF!,8,FALSE),0)</f>
        <v>0</v>
      </c>
      <c r="J15" s="19">
        <f>IFERROR(VLOOKUP(F15&amp;G15,#REF!,14,FALSE),0)</f>
        <v>0</v>
      </c>
      <c r="K15" s="19">
        <f>IFERROR(VLOOKUP(F15&amp;G15,#REF!,19,FALSE),0)</f>
        <v>0</v>
      </c>
    </row>
    <row r="16" spans="1:11" x14ac:dyDescent="0.2">
      <c r="A16" s="12" t="str">
        <f t="shared" si="0"/>
        <v>8212 02 25084 02 0000 150</v>
      </c>
      <c r="B16" s="13">
        <v>821</v>
      </c>
      <c r="C16" s="13" t="s">
        <v>2</v>
      </c>
      <c r="D16" s="15">
        <v>238261500</v>
      </c>
      <c r="F16" s="21">
        <v>812</v>
      </c>
      <c r="G16" s="21" t="s">
        <v>145</v>
      </c>
      <c r="H16" s="24">
        <v>-34424.199999999997</v>
      </c>
      <c r="I16" s="19">
        <f>IFERROR(VLOOKUP(F16&amp;G16,#REF!,8,FALSE),0)</f>
        <v>0</v>
      </c>
      <c r="J16" s="19">
        <f>IFERROR(VLOOKUP(F16&amp;G16,#REF!,14,FALSE),0)</f>
        <v>0</v>
      </c>
      <c r="K16" s="19">
        <f>IFERROR(VLOOKUP(F16&amp;G16,#REF!,19,FALSE),0)</f>
        <v>0</v>
      </c>
    </row>
    <row r="17" spans="1:11" x14ac:dyDescent="0.2">
      <c r="A17" s="12" t="str">
        <f t="shared" si="0"/>
        <v>8322 02 25086 02 0000 150</v>
      </c>
      <c r="B17" s="13">
        <v>832</v>
      </c>
      <c r="C17" s="14" t="s">
        <v>10</v>
      </c>
      <c r="D17" s="15">
        <v>4377100</v>
      </c>
      <c r="F17" s="21">
        <v>814</v>
      </c>
      <c r="G17" s="21" t="s">
        <v>103</v>
      </c>
      <c r="H17" s="24">
        <v>52138500</v>
      </c>
      <c r="I17" s="19">
        <f>IFERROR(VLOOKUP(F17&amp;G17,#REF!,8,FALSE),0)</f>
        <v>0</v>
      </c>
      <c r="J17" s="19">
        <f>IFERROR(VLOOKUP(F17&amp;G17,#REF!,14,FALSE),0)</f>
        <v>0</v>
      </c>
      <c r="K17" s="19">
        <f>IFERROR(VLOOKUP(F17&amp;G17,#REF!,19,FALSE),0)</f>
        <v>0</v>
      </c>
    </row>
    <row r="18" spans="1:11" x14ac:dyDescent="0.2">
      <c r="A18" s="12" t="str">
        <f t="shared" si="0"/>
        <v>8162 02 25097 02 0000 150</v>
      </c>
      <c r="B18" s="14">
        <v>816</v>
      </c>
      <c r="C18" s="14" t="s">
        <v>3</v>
      </c>
      <c r="D18" s="15">
        <v>19518000</v>
      </c>
      <c r="F18" s="21">
        <v>814</v>
      </c>
      <c r="G18" s="21" t="s">
        <v>12</v>
      </c>
      <c r="H18" s="24">
        <v>10286600</v>
      </c>
      <c r="I18" s="19">
        <f>IFERROR(VLOOKUP(F18&amp;G18,#REF!,8,FALSE),0)</f>
        <v>0</v>
      </c>
      <c r="J18" s="19">
        <f>IFERROR(VLOOKUP(F18&amp;G18,#REF!,14,FALSE),0)</f>
        <v>0</v>
      </c>
      <c r="K18" s="19">
        <f>IFERROR(VLOOKUP(F18&amp;G18,#REF!,19,FALSE),0)</f>
        <v>0</v>
      </c>
    </row>
    <row r="19" spans="1:11" x14ac:dyDescent="0.2">
      <c r="A19" s="12" t="str">
        <f t="shared" si="0"/>
        <v>8212 02 25198 02 0000 150</v>
      </c>
      <c r="B19" s="14">
        <v>821</v>
      </c>
      <c r="C19" s="14" t="s">
        <v>102</v>
      </c>
      <c r="D19" s="15">
        <v>244375</v>
      </c>
      <c r="F19" s="21">
        <v>814</v>
      </c>
      <c r="G19" s="21" t="s">
        <v>116</v>
      </c>
      <c r="H19" s="24">
        <v>98076300</v>
      </c>
      <c r="I19" s="19">
        <f>IFERROR(VLOOKUP(F19&amp;G19,#REF!,8,FALSE),0)</f>
        <v>0</v>
      </c>
      <c r="J19" s="19">
        <f>IFERROR(VLOOKUP(F19&amp;G19,#REF!,14,FALSE),0)</f>
        <v>0</v>
      </c>
      <c r="K19" s="19">
        <f>IFERROR(VLOOKUP(F19&amp;G19,#REF!,19,FALSE),0)</f>
        <v>0</v>
      </c>
    </row>
    <row r="20" spans="1:11" x14ac:dyDescent="0.2">
      <c r="A20" s="12" t="str">
        <f t="shared" si="0"/>
        <v>8212 02 25209 02 0000 150</v>
      </c>
      <c r="B20" s="14">
        <v>821</v>
      </c>
      <c r="C20" s="14" t="s">
        <v>11</v>
      </c>
      <c r="D20" s="15">
        <v>2659200</v>
      </c>
      <c r="F20" s="21">
        <v>814</v>
      </c>
      <c r="G20" s="21" t="s">
        <v>128</v>
      </c>
      <c r="H20" s="24">
        <v>249510400</v>
      </c>
      <c r="I20" s="19">
        <f>IFERROR(VLOOKUP(F20&amp;G20,#REF!,8,FALSE),0)</f>
        <v>0</v>
      </c>
      <c r="J20" s="19">
        <f>IFERROR(VLOOKUP(F20&amp;G20,#REF!,14,FALSE),0)</f>
        <v>0</v>
      </c>
      <c r="K20" s="19">
        <f>IFERROR(VLOOKUP(F20&amp;G20,#REF!,19,FALSE),0)</f>
        <v>0</v>
      </c>
    </row>
    <row r="21" spans="1:11" x14ac:dyDescent="0.2">
      <c r="A21" s="12" t="str">
        <f t="shared" si="0"/>
        <v>8142 02 25382 02 0000 150</v>
      </c>
      <c r="B21" s="14">
        <v>814</v>
      </c>
      <c r="C21" s="13" t="s">
        <v>103</v>
      </c>
      <c r="D21" s="15">
        <v>52138500</v>
      </c>
      <c r="F21" s="21">
        <v>814</v>
      </c>
      <c r="G21" s="21" t="s">
        <v>130</v>
      </c>
      <c r="H21" s="24">
        <v>1700000</v>
      </c>
      <c r="I21" s="19">
        <f>IFERROR(VLOOKUP(F21&amp;G21,#REF!,8,FALSE),0)</f>
        <v>0</v>
      </c>
      <c r="J21" s="19">
        <f>IFERROR(VLOOKUP(F21&amp;G21,#REF!,14,FALSE),0)</f>
        <v>0</v>
      </c>
      <c r="K21" s="19">
        <f>IFERROR(VLOOKUP(F21&amp;G21,#REF!,19,FALSE),0)</f>
        <v>0</v>
      </c>
    </row>
    <row r="22" spans="1:11" x14ac:dyDescent="0.2">
      <c r="A22" s="12" t="str">
        <f t="shared" si="0"/>
        <v>8142 02 25402 02 0000 150</v>
      </c>
      <c r="B22" s="14">
        <v>814</v>
      </c>
      <c r="C22" s="13" t="s">
        <v>12</v>
      </c>
      <c r="D22" s="15">
        <v>10286600</v>
      </c>
      <c r="F22" s="21">
        <v>814</v>
      </c>
      <c r="G22" s="21" t="s">
        <v>131</v>
      </c>
      <c r="H22" s="24">
        <v>109594300</v>
      </c>
      <c r="I22" s="19">
        <f>IFERROR(VLOOKUP(F22&amp;G22,#REF!,8,FALSE),0)</f>
        <v>0</v>
      </c>
      <c r="J22" s="19">
        <f>IFERROR(VLOOKUP(F22&amp;G22,#REF!,14,FALSE),0)</f>
        <v>0</v>
      </c>
      <c r="K22" s="19">
        <f>IFERROR(VLOOKUP(F22&amp;G22,#REF!,19,FALSE),0)</f>
        <v>0</v>
      </c>
    </row>
    <row r="23" spans="1:11" x14ac:dyDescent="0.2">
      <c r="A23" s="12" t="str">
        <f t="shared" si="0"/>
        <v>8212 02 25462 02 0000 150</v>
      </c>
      <c r="B23" s="14">
        <v>821</v>
      </c>
      <c r="C23" s="13" t="s">
        <v>13</v>
      </c>
      <c r="D23" s="15">
        <v>15293400</v>
      </c>
      <c r="F23" s="21">
        <v>814</v>
      </c>
      <c r="G23" s="21" t="s">
        <v>133</v>
      </c>
      <c r="H23" s="24">
        <v>7343300</v>
      </c>
      <c r="I23" s="19">
        <f>IFERROR(VLOOKUP(F23&amp;G23,#REF!,8,FALSE),0)</f>
        <v>0</v>
      </c>
      <c r="J23" s="19">
        <f>IFERROR(VLOOKUP(F23&amp;G23,#REF!,14,FALSE),0)</f>
        <v>0</v>
      </c>
      <c r="K23" s="19">
        <f>IFERROR(VLOOKUP(F23&amp;G23,#REF!,19,FALSE),0)</f>
        <v>0</v>
      </c>
    </row>
    <row r="24" spans="1:11" x14ac:dyDescent="0.2">
      <c r="A24" s="12" t="str">
        <f t="shared" si="0"/>
        <v>8152 02 25467 02 0000 150</v>
      </c>
      <c r="B24" s="14">
        <v>815</v>
      </c>
      <c r="C24" s="14" t="s">
        <v>14</v>
      </c>
      <c r="D24" s="16">
        <v>31822200</v>
      </c>
      <c r="F24" s="21">
        <v>814</v>
      </c>
      <c r="G24" s="21" t="s">
        <v>134</v>
      </c>
      <c r="H24" s="24">
        <v>126886700</v>
      </c>
      <c r="I24" s="19">
        <f>IFERROR(VLOOKUP(F24&amp;G24,#REF!,8,FALSE),0)</f>
        <v>0</v>
      </c>
      <c r="J24" s="19">
        <f>IFERROR(VLOOKUP(F24&amp;G24,#REF!,14,FALSE),0)</f>
        <v>0</v>
      </c>
      <c r="K24" s="19">
        <f>IFERROR(VLOOKUP(F24&amp;G24,#REF!,19,FALSE),0)</f>
        <v>0</v>
      </c>
    </row>
    <row r="25" spans="1:11" x14ac:dyDescent="0.2">
      <c r="A25" s="12" t="str">
        <f t="shared" si="0"/>
        <v>8212 02 25497 02 0000 150</v>
      </c>
      <c r="B25" s="13">
        <v>821</v>
      </c>
      <c r="C25" s="13" t="s">
        <v>104</v>
      </c>
      <c r="D25" s="15">
        <v>25832500</v>
      </c>
      <c r="F25" s="21">
        <v>814</v>
      </c>
      <c r="G25" s="21" t="s">
        <v>135</v>
      </c>
      <c r="H25" s="24">
        <v>2385</v>
      </c>
      <c r="I25" s="19">
        <f>IFERROR(VLOOKUP(F25&amp;G25,#REF!,8,FALSE),0)</f>
        <v>0</v>
      </c>
      <c r="J25" s="19">
        <f>IFERROR(VLOOKUP(F25&amp;G25,#REF!,14,FALSE),0)</f>
        <v>0</v>
      </c>
      <c r="K25" s="19">
        <f>IFERROR(VLOOKUP(F25&amp;G25,#REF!,19,FALSE),0)</f>
        <v>0</v>
      </c>
    </row>
    <row r="26" spans="1:11" x14ac:dyDescent="0.2">
      <c r="A26" s="12" t="str">
        <f t="shared" si="0"/>
        <v>8112 02 25516 02 0000 150</v>
      </c>
      <c r="B26" s="14">
        <v>811</v>
      </c>
      <c r="C26" s="14" t="s">
        <v>105</v>
      </c>
      <c r="D26" s="16">
        <v>1938400</v>
      </c>
      <c r="F26" s="21">
        <v>814</v>
      </c>
      <c r="G26" s="21" t="s">
        <v>146</v>
      </c>
      <c r="H26" s="24">
        <v>-1935175.18</v>
      </c>
      <c r="I26" s="19">
        <f>IFERROR(VLOOKUP(F26&amp;G26,#REF!,8,FALSE),0)</f>
        <v>0</v>
      </c>
      <c r="J26" s="19">
        <f>IFERROR(VLOOKUP(F26&amp;G26,#REF!,14,FALSE),0)</f>
        <v>0</v>
      </c>
      <c r="K26" s="19">
        <f>IFERROR(VLOOKUP(F26&amp;G26,#REF!,19,FALSE),0)</f>
        <v>0</v>
      </c>
    </row>
    <row r="27" spans="1:11" x14ac:dyDescent="0.2">
      <c r="A27" s="12" t="str">
        <f t="shared" si="0"/>
        <v>8152 02 25517 02 0000 150</v>
      </c>
      <c r="B27" s="14">
        <v>815</v>
      </c>
      <c r="C27" s="13" t="s">
        <v>22</v>
      </c>
      <c r="D27" s="15">
        <v>13447300</v>
      </c>
      <c r="F27" s="21">
        <v>815</v>
      </c>
      <c r="G27" s="21" t="s">
        <v>14</v>
      </c>
      <c r="H27" s="24">
        <v>31822200</v>
      </c>
      <c r="I27" s="19">
        <f>IFERROR(VLOOKUP(F27&amp;G27,#REF!,8,FALSE),0)</f>
        <v>0</v>
      </c>
      <c r="J27" s="19">
        <f>IFERROR(VLOOKUP(F27&amp;G27,#REF!,14,FALSE),0)</f>
        <v>0</v>
      </c>
      <c r="K27" s="19">
        <f>IFERROR(VLOOKUP(F27&amp;G27,#REF!,19,FALSE),0)</f>
        <v>0</v>
      </c>
    </row>
    <row r="28" spans="1:11" x14ac:dyDescent="0.2">
      <c r="A28" s="12" t="str">
        <f t="shared" si="0"/>
        <v>8152 02 25519 02 0000 150</v>
      </c>
      <c r="B28" s="14">
        <v>815</v>
      </c>
      <c r="C28" s="14" t="s">
        <v>4</v>
      </c>
      <c r="D28" s="15">
        <v>4700000</v>
      </c>
      <c r="F28" s="21">
        <v>815</v>
      </c>
      <c r="G28" s="21" t="s">
        <v>22</v>
      </c>
      <c r="H28" s="24">
        <v>13447300</v>
      </c>
      <c r="I28" s="19">
        <f>IFERROR(VLOOKUP(F28&amp;G28,#REF!,8,FALSE),0)</f>
        <v>0</v>
      </c>
      <c r="J28" s="19">
        <f>IFERROR(VLOOKUP(F28&amp;G28,#REF!,14,FALSE),0)</f>
        <v>0</v>
      </c>
      <c r="K28" s="19">
        <f>IFERROR(VLOOKUP(F28&amp;G28,#REF!,19,FALSE),0)</f>
        <v>0</v>
      </c>
    </row>
    <row r="29" spans="1:11" x14ac:dyDescent="0.2">
      <c r="A29" s="12" t="str">
        <f t="shared" si="0"/>
        <v>8162 02 25520 02 0000 150</v>
      </c>
      <c r="B29" s="14">
        <v>816</v>
      </c>
      <c r="C29" s="14" t="s">
        <v>106</v>
      </c>
      <c r="D29" s="16">
        <v>301682000</v>
      </c>
      <c r="F29" s="21">
        <v>815</v>
      </c>
      <c r="G29" s="21" t="s">
        <v>4</v>
      </c>
      <c r="H29" s="24">
        <v>4700000</v>
      </c>
      <c r="I29" s="19">
        <v>23551500</v>
      </c>
      <c r="J29" s="19">
        <f>IFERROR(VLOOKUP(F29&amp;G29,#REF!,14,FALSE),0)</f>
        <v>0</v>
      </c>
      <c r="K29" s="19">
        <f>IFERROR(VLOOKUP(F29&amp;G29,#REF!,19,FALSE),0)</f>
        <v>0</v>
      </c>
    </row>
    <row r="30" spans="1:11" x14ac:dyDescent="0.2">
      <c r="A30" s="12" t="str">
        <f t="shared" si="0"/>
        <v>8402 02 25527 02 0000 150</v>
      </c>
      <c r="B30" s="14">
        <v>840</v>
      </c>
      <c r="C30" s="14" t="s">
        <v>5</v>
      </c>
      <c r="D30" s="16">
        <v>30715900</v>
      </c>
      <c r="F30" s="21">
        <v>815</v>
      </c>
      <c r="G30" s="21" t="s">
        <v>133</v>
      </c>
      <c r="H30" s="24">
        <v>9811900</v>
      </c>
      <c r="I30" s="19">
        <f>IFERROR(VLOOKUP(F30&amp;G30,#REF!,8,FALSE),0)</f>
        <v>0</v>
      </c>
      <c r="J30" s="19">
        <f>IFERROR(VLOOKUP(F30&amp;G30,#REF!,14,FALSE),0)</f>
        <v>0</v>
      </c>
      <c r="K30" s="19">
        <f>IFERROR(VLOOKUP(F30&amp;G30,#REF!,19,FALSE),0)</f>
        <v>0</v>
      </c>
    </row>
    <row r="31" spans="1:11" x14ac:dyDescent="0.2">
      <c r="A31" s="12" t="str">
        <f t="shared" si="0"/>
        <v>8162 02 25533 02 0000 150</v>
      </c>
      <c r="B31" s="14">
        <v>816</v>
      </c>
      <c r="C31" s="13" t="s">
        <v>107</v>
      </c>
      <c r="D31" s="16">
        <v>34354400</v>
      </c>
      <c r="F31" s="21">
        <v>815</v>
      </c>
      <c r="G31" s="21" t="s">
        <v>137</v>
      </c>
      <c r="H31" s="24">
        <v>6078</v>
      </c>
      <c r="I31" s="19">
        <f>IFERROR(VLOOKUP(F31&amp;G31,#REF!,8,FALSE),0)</f>
        <v>0</v>
      </c>
      <c r="J31" s="19">
        <f>IFERROR(VLOOKUP(F31&amp;G31,#REF!,14,FALSE),0)</f>
        <v>0</v>
      </c>
      <c r="K31" s="19">
        <f>IFERROR(VLOOKUP(F31&amp;G31,#REF!,19,FALSE),0)</f>
        <v>0</v>
      </c>
    </row>
    <row r="32" spans="1:11" x14ac:dyDescent="0.2">
      <c r="A32" s="12" t="str">
        <f t="shared" si="0"/>
        <v>8162 02 25534 02 0000 150</v>
      </c>
      <c r="B32" s="14">
        <v>816</v>
      </c>
      <c r="C32" s="13" t="s">
        <v>108</v>
      </c>
      <c r="D32" s="16">
        <v>3495400</v>
      </c>
      <c r="F32" s="21">
        <v>816</v>
      </c>
      <c r="G32" s="21" t="s">
        <v>8</v>
      </c>
      <c r="H32" s="24">
        <v>7158600</v>
      </c>
      <c r="I32" s="19">
        <f>IFERROR(VLOOKUP(F32&amp;G32,#REF!,8,FALSE),0)</f>
        <v>0</v>
      </c>
      <c r="J32" s="19">
        <f>IFERROR(VLOOKUP(F32&amp;G32,#REF!,14,FALSE),0)</f>
        <v>0</v>
      </c>
      <c r="K32" s="19">
        <f>IFERROR(VLOOKUP(F32&amp;G32,#REF!,19,FALSE),0)</f>
        <v>0</v>
      </c>
    </row>
    <row r="33" spans="1:11" x14ac:dyDescent="0.2">
      <c r="A33" s="12" t="str">
        <f t="shared" si="0"/>
        <v>8172 02 25541 02 0000 150</v>
      </c>
      <c r="B33" s="14">
        <v>817</v>
      </c>
      <c r="C33" s="13" t="s">
        <v>109</v>
      </c>
      <c r="D33" s="16">
        <v>205282400</v>
      </c>
      <c r="F33" s="21">
        <v>816</v>
      </c>
      <c r="G33" s="21" t="s">
        <v>100</v>
      </c>
      <c r="H33" s="24">
        <v>49800</v>
      </c>
      <c r="I33" s="19">
        <f>IFERROR(VLOOKUP(F33&amp;G33,#REF!,8,FALSE),0)</f>
        <v>0</v>
      </c>
      <c r="J33" s="19">
        <f>IFERROR(VLOOKUP(F33&amp;G33,#REF!,14,FALSE),0)</f>
        <v>0</v>
      </c>
      <c r="K33" s="19">
        <f>IFERROR(VLOOKUP(F33&amp;G33,#REF!,19,FALSE),0)</f>
        <v>0</v>
      </c>
    </row>
    <row r="34" spans="1:11" x14ac:dyDescent="0.2">
      <c r="A34" s="12" t="str">
        <f t="shared" si="0"/>
        <v>8172 02 25541 02 0000 150</v>
      </c>
      <c r="B34" s="14">
        <v>817</v>
      </c>
      <c r="C34" s="13" t="s">
        <v>109</v>
      </c>
      <c r="D34" s="16">
        <v>70645100</v>
      </c>
      <c r="F34" s="21">
        <v>816</v>
      </c>
      <c r="G34" s="21" t="s">
        <v>3</v>
      </c>
      <c r="H34" s="24">
        <v>19518000</v>
      </c>
      <c r="I34" s="19">
        <f>IFERROR(VLOOKUP(F34&amp;G34,#REF!,8,FALSE),0)</f>
        <v>0</v>
      </c>
      <c r="J34" s="19">
        <f>IFERROR(VLOOKUP(F34&amp;G34,#REF!,14,FALSE),0)</f>
        <v>0</v>
      </c>
      <c r="K34" s="19">
        <f>IFERROR(VLOOKUP(F34&amp;G34,#REF!,19,FALSE),0)</f>
        <v>0</v>
      </c>
    </row>
    <row r="35" spans="1:11" x14ac:dyDescent="0.2">
      <c r="A35" s="12" t="str">
        <f t="shared" si="0"/>
        <v>8172 02 25542 02 0000 150</v>
      </c>
      <c r="B35" s="14">
        <v>817</v>
      </c>
      <c r="C35" s="13" t="s">
        <v>110</v>
      </c>
      <c r="D35" s="16">
        <v>127412300</v>
      </c>
      <c r="F35" s="21">
        <v>816</v>
      </c>
      <c r="G35" s="21" t="s">
        <v>106</v>
      </c>
      <c r="H35" s="24">
        <v>301682000</v>
      </c>
      <c r="I35" s="19">
        <f>IFERROR(VLOOKUP(F35&amp;G35,#REF!,8,FALSE),0)</f>
        <v>0</v>
      </c>
      <c r="J35" s="19">
        <f>IFERROR(VLOOKUP(F35&amp;G35,#REF!,14,FALSE),0)</f>
        <v>0</v>
      </c>
      <c r="K35" s="19">
        <f>IFERROR(VLOOKUP(F35&amp;G35,#REF!,19,FALSE),0)</f>
        <v>0</v>
      </c>
    </row>
    <row r="36" spans="1:11" x14ac:dyDescent="0.2">
      <c r="A36" s="12" t="str">
        <f t="shared" si="0"/>
        <v>8172 02 25543 02 0000 150</v>
      </c>
      <c r="B36" s="14">
        <v>817</v>
      </c>
      <c r="C36" s="14" t="s">
        <v>15</v>
      </c>
      <c r="D36" s="16">
        <v>1537065100</v>
      </c>
      <c r="F36" s="21">
        <v>816</v>
      </c>
      <c r="G36" s="21" t="s">
        <v>107</v>
      </c>
      <c r="H36" s="24">
        <v>34354400</v>
      </c>
      <c r="I36" s="19">
        <f>IFERROR(VLOOKUP(F36&amp;G36,#REF!,8,FALSE),0)</f>
        <v>0</v>
      </c>
      <c r="J36" s="19">
        <f>IFERROR(VLOOKUP(F36&amp;G36,#REF!,14,FALSE),0)</f>
        <v>0</v>
      </c>
      <c r="K36" s="19">
        <f>IFERROR(VLOOKUP(F36&amp;G36,#REF!,19,FALSE),0)</f>
        <v>0</v>
      </c>
    </row>
    <row r="37" spans="1:11" x14ac:dyDescent="0.2">
      <c r="A37" s="12" t="str">
        <f t="shared" si="0"/>
        <v>8172 02 25544 02 0000 150</v>
      </c>
      <c r="B37" s="14">
        <v>817</v>
      </c>
      <c r="C37" s="13" t="s">
        <v>111</v>
      </c>
      <c r="D37" s="16">
        <v>2459242000</v>
      </c>
      <c r="F37" s="21">
        <v>816</v>
      </c>
      <c r="G37" s="21" t="s">
        <v>108</v>
      </c>
      <c r="H37" s="24">
        <v>3495400</v>
      </c>
      <c r="I37" s="19">
        <f>IFERROR(VLOOKUP(F37&amp;G37,#REF!,8,FALSE),0)</f>
        <v>0</v>
      </c>
      <c r="J37" s="19">
        <f>IFERROR(VLOOKUP(F37&amp;G37,#REF!,14,FALSE),0)</f>
        <v>0</v>
      </c>
      <c r="K37" s="19">
        <f>IFERROR(VLOOKUP(F37&amp;G37,#REF!,19,FALSE),0)</f>
        <v>0</v>
      </c>
    </row>
    <row r="38" spans="1:11" x14ac:dyDescent="0.2">
      <c r="A38" s="12" t="str">
        <f t="shared" si="0"/>
        <v>8122 02 25555 02 0000 150</v>
      </c>
      <c r="B38" s="14">
        <v>812</v>
      </c>
      <c r="C38" s="14" t="s">
        <v>6</v>
      </c>
      <c r="D38" s="16">
        <v>251743700</v>
      </c>
      <c r="F38" s="21">
        <v>816</v>
      </c>
      <c r="G38" s="21" t="s">
        <v>7</v>
      </c>
      <c r="H38" s="24">
        <v>206742500</v>
      </c>
      <c r="I38" s="19">
        <f>IFERROR(VLOOKUP(F38&amp;G38,#REF!,8,FALSE),0)</f>
        <v>0</v>
      </c>
      <c r="J38" s="19">
        <f>IFERROR(VLOOKUP(F38&amp;G38,#REF!,14,FALSE),0)</f>
        <v>0</v>
      </c>
      <c r="K38" s="19">
        <f>IFERROR(VLOOKUP(F38&amp;G38,#REF!,19,FALSE),0)</f>
        <v>0</v>
      </c>
    </row>
    <row r="39" spans="1:11" x14ac:dyDescent="0.2">
      <c r="A39" s="12" t="str">
        <f t="shared" si="0"/>
        <v>8122 02 25560 02 0000 150</v>
      </c>
      <c r="B39" s="14">
        <v>812</v>
      </c>
      <c r="C39" s="13" t="s">
        <v>112</v>
      </c>
      <c r="D39" s="16">
        <v>5299400</v>
      </c>
      <c r="F39" s="21">
        <v>816</v>
      </c>
      <c r="G39" s="21" t="s">
        <v>135</v>
      </c>
      <c r="H39" s="24">
        <v>18087</v>
      </c>
      <c r="I39" s="19">
        <f>IFERROR(VLOOKUP(F39&amp;G39,#REF!,8,FALSE),0)</f>
        <v>0</v>
      </c>
      <c r="J39" s="19">
        <f>IFERROR(VLOOKUP(F39&amp;G39,#REF!,14,FALSE),0)</f>
        <v>0</v>
      </c>
      <c r="K39" s="19">
        <f>IFERROR(VLOOKUP(F39&amp;G39,#REF!,19,FALSE),0)</f>
        <v>0</v>
      </c>
    </row>
    <row r="40" spans="1:11" x14ac:dyDescent="0.2">
      <c r="A40" s="12" t="str">
        <f t="shared" si="0"/>
        <v>8172 02 25567 02 0000 150</v>
      </c>
      <c r="B40" s="13">
        <v>817</v>
      </c>
      <c r="C40" s="13" t="s">
        <v>113</v>
      </c>
      <c r="D40" s="15">
        <v>64354100</v>
      </c>
      <c r="F40" s="21">
        <v>816</v>
      </c>
      <c r="G40" s="21" t="s">
        <v>137</v>
      </c>
      <c r="H40" s="24">
        <v>247.5</v>
      </c>
      <c r="I40" s="19">
        <f>IFERROR(VLOOKUP(F40&amp;G40,#REF!,8,FALSE),0)</f>
        <v>0</v>
      </c>
      <c r="J40" s="19">
        <f>IFERROR(VLOOKUP(F40&amp;G40,#REF!,14,FALSE),0)</f>
        <v>0</v>
      </c>
      <c r="K40" s="19">
        <f>IFERROR(VLOOKUP(F40&amp;G40,#REF!,19,FALSE),0)</f>
        <v>0</v>
      </c>
    </row>
    <row r="41" spans="1:11" x14ac:dyDescent="0.2">
      <c r="A41" s="12" t="str">
        <f t="shared" si="0"/>
        <v>8172 02 25567 02 0000 150</v>
      </c>
      <c r="B41" s="13">
        <v>817</v>
      </c>
      <c r="C41" s="13" t="s">
        <v>113</v>
      </c>
      <c r="D41" s="15">
        <v>663400</v>
      </c>
      <c r="F41" s="21">
        <v>817</v>
      </c>
      <c r="G41" s="21" t="s">
        <v>109</v>
      </c>
      <c r="H41" s="24">
        <v>275927500</v>
      </c>
      <c r="I41" s="19">
        <f>IFERROR(VLOOKUP(F41&amp;G41,#REF!,8,FALSE),0)</f>
        <v>0</v>
      </c>
      <c r="J41" s="19">
        <f>IFERROR(VLOOKUP(F41&amp;G41,#REF!,14,FALSE),0)</f>
        <v>0</v>
      </c>
      <c r="K41" s="19">
        <f>IFERROR(VLOOKUP(F41&amp;G41,#REF!,19,FALSE),0)</f>
        <v>0</v>
      </c>
    </row>
    <row r="42" spans="1:11" x14ac:dyDescent="0.2">
      <c r="A42" s="12" t="str">
        <f t="shared" si="0"/>
        <v>8172 02 20077 02 0000 150</v>
      </c>
      <c r="B42" s="13">
        <v>817</v>
      </c>
      <c r="C42" s="13" t="s">
        <v>114</v>
      </c>
      <c r="D42" s="15">
        <v>31292800</v>
      </c>
      <c r="F42" s="21">
        <v>817</v>
      </c>
      <c r="G42" s="21" t="s">
        <v>110</v>
      </c>
      <c r="H42" s="24">
        <v>127412300</v>
      </c>
      <c r="I42" s="19">
        <f>IFERROR(VLOOKUP(F42&amp;G42,#REF!,8,FALSE),0)</f>
        <v>0</v>
      </c>
      <c r="J42" s="19">
        <f>IFERROR(VLOOKUP(F42&amp;G42,#REF!,14,FALSE),0)</f>
        <v>0</v>
      </c>
      <c r="K42" s="19">
        <f>IFERROR(VLOOKUP(F42&amp;G42,#REF!,19,FALSE),0)</f>
        <v>0</v>
      </c>
    </row>
    <row r="43" spans="1:11" x14ac:dyDescent="0.2">
      <c r="A43" s="12" t="str">
        <f t="shared" si="0"/>
        <v>8172 02 20077 02 0000 150</v>
      </c>
      <c r="B43" s="13">
        <v>817</v>
      </c>
      <c r="C43" s="13" t="s">
        <v>114</v>
      </c>
      <c r="D43" s="15">
        <v>46141000</v>
      </c>
      <c r="F43" s="21">
        <v>817</v>
      </c>
      <c r="G43" s="21" t="s">
        <v>15</v>
      </c>
      <c r="H43" s="24">
        <v>1537065100</v>
      </c>
      <c r="I43" s="19">
        <f>IFERROR(VLOOKUP(F43&amp;G43,#REF!,8,FALSE),0)</f>
        <v>0</v>
      </c>
      <c r="J43" s="19">
        <f>IFERROR(VLOOKUP(F43&amp;G43,#REF!,14,FALSE),0)</f>
        <v>0</v>
      </c>
      <c r="K43" s="19">
        <f>IFERROR(VLOOKUP(F43&amp;G43,#REF!,19,FALSE),0)</f>
        <v>0</v>
      </c>
    </row>
    <row r="44" spans="1:11" x14ac:dyDescent="0.2">
      <c r="A44" s="12" t="str">
        <f t="shared" si="0"/>
        <v>8192 02 20077 02 0000 150</v>
      </c>
      <c r="B44" s="13">
        <v>819</v>
      </c>
      <c r="C44" s="13" t="s">
        <v>114</v>
      </c>
      <c r="D44" s="15">
        <v>376171988</v>
      </c>
      <c r="F44" s="21">
        <v>817</v>
      </c>
      <c r="G44" s="21" t="s">
        <v>111</v>
      </c>
      <c r="H44" s="24">
        <v>2459242000</v>
      </c>
      <c r="I44" s="19">
        <f>IFERROR(VLOOKUP(F44&amp;G44,#REF!,8,FALSE),0)</f>
        <v>0</v>
      </c>
      <c r="J44" s="19">
        <f>IFERROR(VLOOKUP(F44&amp;G44,#REF!,14,FALSE),0)</f>
        <v>0</v>
      </c>
      <c r="K44" s="19">
        <f>IFERROR(VLOOKUP(F44&amp;G44,#REF!,19,FALSE),0)</f>
        <v>0</v>
      </c>
    </row>
    <row r="45" spans="1:11" x14ac:dyDescent="0.2">
      <c r="A45" s="12" t="str">
        <f t="shared" si="0"/>
        <v>8172 02 25568 02 0000 150</v>
      </c>
      <c r="B45" s="13">
        <v>817</v>
      </c>
      <c r="C45" s="13" t="s">
        <v>115</v>
      </c>
      <c r="D45" s="15">
        <v>105412000</v>
      </c>
      <c r="F45" s="21">
        <v>817</v>
      </c>
      <c r="G45" s="21" t="s">
        <v>113</v>
      </c>
      <c r="H45" s="24">
        <v>65017500</v>
      </c>
      <c r="I45" s="19">
        <f>IFERROR(VLOOKUP(F45&amp;G45,#REF!,8,FALSE),0)</f>
        <v>0</v>
      </c>
      <c r="J45" s="19">
        <f>IFERROR(VLOOKUP(F45&amp;G45,#REF!,14,FALSE),0)</f>
        <v>0</v>
      </c>
      <c r="K45" s="19">
        <f>IFERROR(VLOOKUP(F45&amp;G45,#REF!,19,FALSE),0)</f>
        <v>0</v>
      </c>
    </row>
    <row r="46" spans="1:11" x14ac:dyDescent="0.2">
      <c r="A46" s="12" t="str">
        <f t="shared" si="0"/>
        <v>8142 02 25674 02 0000 150</v>
      </c>
      <c r="B46" s="13">
        <v>814</v>
      </c>
      <c r="C46" s="14" t="s">
        <v>116</v>
      </c>
      <c r="D46" s="15">
        <v>98076300</v>
      </c>
      <c r="F46" s="21">
        <v>817</v>
      </c>
      <c r="G46" s="21" t="s">
        <v>114</v>
      </c>
      <c r="H46" s="24">
        <v>77433800</v>
      </c>
      <c r="I46" s="19">
        <f>IFERROR(VLOOKUP(F46&amp;G46,#REF!,8,FALSE),0)</f>
        <v>0</v>
      </c>
      <c r="J46" s="19">
        <f>IFERROR(VLOOKUP(F46&amp;G46,#REF!,14,FALSE),0)</f>
        <v>0</v>
      </c>
      <c r="K46" s="19">
        <f>IFERROR(VLOOKUP(F46&amp;G46,#REF!,19,FALSE),0)</f>
        <v>0</v>
      </c>
    </row>
    <row r="47" spans="1:11" x14ac:dyDescent="0.2">
      <c r="A47" s="12" t="str">
        <f t="shared" si="0"/>
        <v>8422 02 35118 02 0000 150</v>
      </c>
      <c r="B47" s="13">
        <v>842</v>
      </c>
      <c r="C47" s="14" t="s">
        <v>117</v>
      </c>
      <c r="D47" s="16">
        <v>27649800</v>
      </c>
      <c r="F47" s="21">
        <v>817</v>
      </c>
      <c r="G47" s="21" t="s">
        <v>115</v>
      </c>
      <c r="H47" s="24">
        <v>105412000</v>
      </c>
      <c r="I47" s="19">
        <f>IFERROR(VLOOKUP(F47&amp;G47,#REF!,8,FALSE),0)</f>
        <v>0</v>
      </c>
      <c r="J47" s="19">
        <f>IFERROR(VLOOKUP(F47&amp;G47,#REF!,14,FALSE),0)</f>
        <v>0</v>
      </c>
      <c r="K47" s="19">
        <f>IFERROR(VLOOKUP(F47&amp;G47,#REF!,19,FALSE),0)</f>
        <v>0</v>
      </c>
    </row>
    <row r="48" spans="1:11" x14ac:dyDescent="0.2">
      <c r="A48" s="12" t="str">
        <f t="shared" si="0"/>
        <v>8422 02 35120 02 0000 150</v>
      </c>
      <c r="B48" s="13">
        <v>842</v>
      </c>
      <c r="C48" s="13" t="s">
        <v>118</v>
      </c>
      <c r="D48" s="15">
        <v>3095800</v>
      </c>
      <c r="F48" s="21">
        <v>817</v>
      </c>
      <c r="G48" s="21" t="s">
        <v>132</v>
      </c>
      <c r="H48" s="24">
        <v>4470345500</v>
      </c>
      <c r="I48" s="19">
        <f>IFERROR(VLOOKUP(F48&amp;G48,#REF!,8,FALSE),0)</f>
        <v>0</v>
      </c>
      <c r="J48" s="19">
        <f>IFERROR(VLOOKUP(F48&amp;G48,#REF!,14,FALSE),0)</f>
        <v>0</v>
      </c>
      <c r="K48" s="19">
        <f>IFERROR(VLOOKUP(F48&amp;G48,#REF!,19,FALSE),0)</f>
        <v>0</v>
      </c>
    </row>
    <row r="49" spans="1:11" x14ac:dyDescent="0.2">
      <c r="A49" s="12" t="str">
        <f t="shared" si="0"/>
        <v>8082 02 35128 02 0000 150</v>
      </c>
      <c r="B49" s="13">
        <v>808</v>
      </c>
      <c r="C49" s="14" t="s">
        <v>119</v>
      </c>
      <c r="D49" s="15">
        <v>7828800</v>
      </c>
      <c r="F49" s="21">
        <v>817</v>
      </c>
      <c r="G49" s="21" t="s">
        <v>138</v>
      </c>
      <c r="H49" s="24">
        <v>300000</v>
      </c>
      <c r="I49" s="19">
        <f>IFERROR(VLOOKUP(F49&amp;G49,#REF!,8,FALSE),0)</f>
        <v>0</v>
      </c>
      <c r="J49" s="19">
        <f>IFERROR(VLOOKUP(F49&amp;G49,#REF!,14,FALSE),0)</f>
        <v>0</v>
      </c>
      <c r="K49" s="19">
        <f>IFERROR(VLOOKUP(F49&amp;G49,#REF!,19,FALSE),0)</f>
        <v>0</v>
      </c>
    </row>
    <row r="50" spans="1:11" x14ac:dyDescent="0.2">
      <c r="A50" s="12" t="str">
        <f t="shared" si="0"/>
        <v>8362 02 35129 02 0000 150</v>
      </c>
      <c r="B50" s="14">
        <v>836</v>
      </c>
      <c r="C50" s="14" t="s">
        <v>120</v>
      </c>
      <c r="D50" s="16">
        <v>312604800</v>
      </c>
      <c r="F50" s="21">
        <v>817</v>
      </c>
      <c r="G50" s="21" t="s">
        <v>147</v>
      </c>
      <c r="H50" s="24">
        <v>-316897.07</v>
      </c>
      <c r="I50" s="19">
        <f>IFERROR(VLOOKUP(F50&amp;G50,#REF!,8,FALSE),0)</f>
        <v>0</v>
      </c>
      <c r="J50" s="19">
        <f>IFERROR(VLOOKUP(F50&amp;G50,#REF!,14,FALSE),0)</f>
        <v>0</v>
      </c>
      <c r="K50" s="19">
        <f>IFERROR(VLOOKUP(F50&amp;G50,#REF!,19,FALSE),0)</f>
        <v>0</v>
      </c>
    </row>
    <row r="51" spans="1:11" x14ac:dyDescent="0.2">
      <c r="A51" s="12" t="str">
        <f t="shared" si="0"/>
        <v>8212 02 35130 02 0000 150</v>
      </c>
      <c r="B51" s="13">
        <v>821</v>
      </c>
      <c r="C51" s="14" t="s">
        <v>121</v>
      </c>
      <c r="D51" s="15">
        <v>323015300</v>
      </c>
      <c r="F51" s="21">
        <v>817</v>
      </c>
      <c r="G51" s="21" t="s">
        <v>148</v>
      </c>
      <c r="H51" s="24">
        <v>-188599.83000000002</v>
      </c>
      <c r="I51" s="19">
        <f>IFERROR(VLOOKUP(F51&amp;G51,#REF!,8,FALSE),0)</f>
        <v>0</v>
      </c>
      <c r="J51" s="19">
        <f>IFERROR(VLOOKUP(F51&amp;G51,#REF!,14,FALSE),0)</f>
        <v>0</v>
      </c>
      <c r="K51" s="19">
        <f>IFERROR(VLOOKUP(F51&amp;G51,#REF!,19,FALSE),0)</f>
        <v>0</v>
      </c>
    </row>
    <row r="52" spans="1:11" x14ac:dyDescent="0.2">
      <c r="A52" s="12" t="str">
        <f t="shared" si="0"/>
        <v>8192 02 35134 02 0000 150</v>
      </c>
      <c r="B52" s="13">
        <v>819</v>
      </c>
      <c r="C52" s="14" t="s">
        <v>76</v>
      </c>
      <c r="D52" s="15">
        <v>59515300</v>
      </c>
      <c r="F52" s="21">
        <v>817</v>
      </c>
      <c r="G52" s="21" t="s">
        <v>149</v>
      </c>
      <c r="H52" s="24">
        <v>-20000</v>
      </c>
      <c r="I52" s="19">
        <f>IFERROR(VLOOKUP(F52&amp;G52,#REF!,8,FALSE),0)</f>
        <v>0</v>
      </c>
      <c r="J52" s="19">
        <f>IFERROR(VLOOKUP(F52&amp;G52,#REF!,14,FALSE),0)</f>
        <v>0</v>
      </c>
      <c r="K52" s="19">
        <f>IFERROR(VLOOKUP(F52&amp;G52,#REF!,19,FALSE),0)</f>
        <v>0</v>
      </c>
    </row>
    <row r="53" spans="1:11" x14ac:dyDescent="0.2">
      <c r="A53" s="12" t="str">
        <f t="shared" si="0"/>
        <v>8192 02 35135 02 0000 150</v>
      </c>
      <c r="B53" s="13">
        <v>819</v>
      </c>
      <c r="C53" s="14" t="s">
        <v>122</v>
      </c>
      <c r="D53" s="16">
        <v>5673400</v>
      </c>
      <c r="F53" s="21">
        <v>817</v>
      </c>
      <c r="G53" s="21" t="s">
        <v>150</v>
      </c>
      <c r="H53" s="24">
        <v>-220.81</v>
      </c>
      <c r="I53" s="19">
        <f>IFERROR(VLOOKUP(F53&amp;G53,#REF!,8,FALSE),0)</f>
        <v>0</v>
      </c>
      <c r="J53" s="19">
        <f>IFERROR(VLOOKUP(F53&amp;G53,#REF!,14,FALSE),0)</f>
        <v>0</v>
      </c>
      <c r="K53" s="19">
        <f>IFERROR(VLOOKUP(F53&amp;G53,#REF!,19,FALSE),0)</f>
        <v>0</v>
      </c>
    </row>
    <row r="54" spans="1:11" x14ac:dyDescent="0.2">
      <c r="A54" s="12" t="str">
        <f t="shared" si="0"/>
        <v>8212 02 35137 02 0000 150</v>
      </c>
      <c r="B54" s="13">
        <v>821</v>
      </c>
      <c r="C54" s="14" t="s">
        <v>123</v>
      </c>
      <c r="D54" s="16">
        <v>2147424400</v>
      </c>
      <c r="F54" s="21">
        <v>817</v>
      </c>
      <c r="G54" s="21" t="s">
        <v>151</v>
      </c>
      <c r="H54" s="24">
        <v>-165770.21</v>
      </c>
      <c r="I54" s="19">
        <f>IFERROR(VLOOKUP(F54&amp;G54,#REF!,8,FALSE),0)</f>
        <v>0</v>
      </c>
      <c r="J54" s="19">
        <f>IFERROR(VLOOKUP(F54&amp;G54,#REF!,14,FALSE),0)</f>
        <v>0</v>
      </c>
      <c r="K54" s="19">
        <f>IFERROR(VLOOKUP(F54&amp;G54,#REF!,19,FALSE),0)</f>
        <v>0</v>
      </c>
    </row>
    <row r="55" spans="1:11" x14ac:dyDescent="0.2">
      <c r="A55" s="12" t="str">
        <f t="shared" si="0"/>
        <v>8192 02 35176 02 0000 150</v>
      </c>
      <c r="B55" s="13">
        <v>819</v>
      </c>
      <c r="C55" s="14" t="s">
        <v>77</v>
      </c>
      <c r="D55" s="16">
        <v>4083000</v>
      </c>
      <c r="F55" s="21">
        <v>817</v>
      </c>
      <c r="G55" s="21" t="s">
        <v>152</v>
      </c>
      <c r="H55" s="24">
        <v>-350415.95</v>
      </c>
      <c r="I55" s="19">
        <f>IFERROR(VLOOKUP(F55&amp;G55,#REF!,8,FALSE),0)</f>
        <v>0</v>
      </c>
      <c r="J55" s="19">
        <f>IFERROR(VLOOKUP(F55&amp;G55,#REF!,14,FALSE),0)</f>
        <v>0</v>
      </c>
      <c r="K55" s="19">
        <f>IFERROR(VLOOKUP(F55&amp;G55,#REF!,19,FALSE),0)</f>
        <v>0</v>
      </c>
    </row>
    <row r="56" spans="1:11" x14ac:dyDescent="0.2">
      <c r="A56" s="12" t="str">
        <f t="shared" si="0"/>
        <v>8212 02 35194 02 0000 150</v>
      </c>
      <c r="B56" s="13">
        <v>821</v>
      </c>
      <c r="C56" s="14" t="s">
        <v>124</v>
      </c>
      <c r="D56" s="16">
        <v>47341400</v>
      </c>
      <c r="F56" s="21">
        <v>817</v>
      </c>
      <c r="G56" s="21" t="s">
        <v>153</v>
      </c>
      <c r="H56" s="24">
        <v>-1960.6</v>
      </c>
      <c r="I56" s="19">
        <f>IFERROR(VLOOKUP(F56&amp;G56,#REF!,8,FALSE),0)</f>
        <v>0</v>
      </c>
      <c r="J56" s="19">
        <f>IFERROR(VLOOKUP(F56&amp;G56,#REF!,14,FALSE),0)</f>
        <v>0</v>
      </c>
      <c r="K56" s="19">
        <f>IFERROR(VLOOKUP(F56&amp;G56,#REF!,19,FALSE),0)</f>
        <v>0</v>
      </c>
    </row>
    <row r="57" spans="1:11" x14ac:dyDescent="0.2">
      <c r="A57" s="12" t="str">
        <f t="shared" si="0"/>
        <v>8212 02 35220 02 0000 150</v>
      </c>
      <c r="B57" s="13">
        <v>821</v>
      </c>
      <c r="C57" s="14" t="s">
        <v>125</v>
      </c>
      <c r="D57" s="16">
        <v>81383300</v>
      </c>
      <c r="F57" s="21">
        <v>817</v>
      </c>
      <c r="G57" s="21" t="s">
        <v>154</v>
      </c>
      <c r="H57" s="24">
        <v>-324836.61</v>
      </c>
      <c r="I57" s="19">
        <f>IFERROR(VLOOKUP(F57&amp;G57,#REF!,8,FALSE),0)</f>
        <v>0</v>
      </c>
      <c r="J57" s="19">
        <f>IFERROR(VLOOKUP(F57&amp;G57,#REF!,14,FALSE),0)</f>
        <v>0</v>
      </c>
      <c r="K57" s="19">
        <f>IFERROR(VLOOKUP(F57&amp;G57,#REF!,19,FALSE),0)</f>
        <v>0</v>
      </c>
    </row>
    <row r="58" spans="1:11" x14ac:dyDescent="0.2">
      <c r="A58" s="12" t="str">
        <f t="shared" si="0"/>
        <v>8212 02 35240 02 0000 150</v>
      </c>
      <c r="B58" s="13">
        <v>821</v>
      </c>
      <c r="C58" s="14" t="s">
        <v>78</v>
      </c>
      <c r="D58" s="16">
        <v>128800</v>
      </c>
      <c r="F58" s="21">
        <v>817</v>
      </c>
      <c r="G58" s="21" t="s">
        <v>155</v>
      </c>
      <c r="H58" s="24">
        <v>-891503</v>
      </c>
      <c r="I58" s="19">
        <f>IFERROR(VLOOKUP(F58&amp;G58,#REF!,8,FALSE),0)</f>
        <v>0</v>
      </c>
      <c r="J58" s="19">
        <f>IFERROR(VLOOKUP(F58&amp;G58,#REF!,14,FALSE),0)</f>
        <v>0</v>
      </c>
      <c r="K58" s="19">
        <f>IFERROR(VLOOKUP(F58&amp;G58,#REF!,19,FALSE),0)</f>
        <v>0</v>
      </c>
    </row>
    <row r="59" spans="1:11" x14ac:dyDescent="0.2">
      <c r="A59" s="12" t="str">
        <f t="shared" si="0"/>
        <v>8212 02 35250 02 0000 150</v>
      </c>
      <c r="B59" s="13">
        <v>821</v>
      </c>
      <c r="C59" s="14" t="s">
        <v>79</v>
      </c>
      <c r="D59" s="15">
        <v>717483600</v>
      </c>
      <c r="F59" s="21">
        <v>817</v>
      </c>
      <c r="G59" s="21" t="s">
        <v>156</v>
      </c>
      <c r="H59" s="24">
        <v>-746419.55</v>
      </c>
      <c r="I59" s="19">
        <f>IFERROR(VLOOKUP(F59&amp;G59,#REF!,8,FALSE),0)</f>
        <v>0</v>
      </c>
      <c r="J59" s="19">
        <f>IFERROR(VLOOKUP(F59&amp;G59,#REF!,14,FALSE),0)</f>
        <v>0</v>
      </c>
      <c r="K59" s="19">
        <f>IFERROR(VLOOKUP(F59&amp;G59,#REF!,19,FALSE),0)</f>
        <v>0</v>
      </c>
    </row>
    <row r="60" spans="1:11" x14ac:dyDescent="0.2">
      <c r="A60" s="12" t="str">
        <f t="shared" si="0"/>
        <v>8212 02 35260 02 0000 150</v>
      </c>
      <c r="B60" s="13">
        <v>821</v>
      </c>
      <c r="C60" s="14" t="s">
        <v>80</v>
      </c>
      <c r="D60" s="15">
        <v>7354600</v>
      </c>
      <c r="F60" s="21">
        <v>817</v>
      </c>
      <c r="G60" s="21" t="s">
        <v>157</v>
      </c>
      <c r="H60" s="24">
        <v>-749310.19</v>
      </c>
      <c r="I60" s="19">
        <f>IFERROR(VLOOKUP(F60&amp;G60,#REF!,8,FALSE),0)</f>
        <v>0</v>
      </c>
      <c r="J60" s="19">
        <f>IFERROR(VLOOKUP(F60&amp;G60,#REF!,14,FALSE),0)</f>
        <v>0</v>
      </c>
      <c r="K60" s="19">
        <f>IFERROR(VLOOKUP(F60&amp;G60,#REF!,19,FALSE),0)</f>
        <v>0</v>
      </c>
    </row>
    <row r="61" spans="1:11" x14ac:dyDescent="0.2">
      <c r="A61" s="12" t="str">
        <f t="shared" si="0"/>
        <v>8212 02 35270 02 0000 150</v>
      </c>
      <c r="B61" s="13">
        <v>821</v>
      </c>
      <c r="C61" s="14" t="s">
        <v>126</v>
      </c>
      <c r="D61" s="16">
        <v>6166400</v>
      </c>
      <c r="F61" s="21">
        <v>817</v>
      </c>
      <c r="G61" s="21" t="s">
        <v>158</v>
      </c>
      <c r="H61" s="24">
        <v>-189903.46</v>
      </c>
      <c r="I61" s="19">
        <f>IFERROR(VLOOKUP(F61&amp;G61,#REF!,8,FALSE),0)</f>
        <v>0</v>
      </c>
      <c r="J61" s="19">
        <f>IFERROR(VLOOKUP(F61&amp;G61,#REF!,14,FALSE),0)</f>
        <v>0</v>
      </c>
      <c r="K61" s="19">
        <f>IFERROR(VLOOKUP(F61&amp;G61,#REF!,19,FALSE),0)</f>
        <v>0</v>
      </c>
    </row>
    <row r="62" spans="1:11" x14ac:dyDescent="0.2">
      <c r="A62" s="12" t="str">
        <f t="shared" si="0"/>
        <v>8212 02 35280 02 0000 150</v>
      </c>
      <c r="B62" s="13">
        <v>821</v>
      </c>
      <c r="C62" s="14" t="s">
        <v>81</v>
      </c>
      <c r="D62" s="15">
        <v>215500</v>
      </c>
      <c r="F62" s="21">
        <v>817</v>
      </c>
      <c r="G62" s="21" t="s">
        <v>159</v>
      </c>
      <c r="H62" s="24">
        <v>-286564.93</v>
      </c>
      <c r="I62" s="19">
        <f>IFERROR(VLOOKUP(F62&amp;G62,#REF!,8,FALSE),0)</f>
        <v>0</v>
      </c>
      <c r="J62" s="19">
        <f>IFERROR(VLOOKUP(F62&amp;G62,#REF!,14,FALSE),0)</f>
        <v>0</v>
      </c>
      <c r="K62" s="19">
        <f>IFERROR(VLOOKUP(F62&amp;G62,#REF!,19,FALSE),0)</f>
        <v>0</v>
      </c>
    </row>
    <row r="63" spans="1:11" x14ac:dyDescent="0.2">
      <c r="A63" s="12" t="str">
        <f t="shared" si="0"/>
        <v>8322 02 35290 02 0000 150</v>
      </c>
      <c r="B63" s="13">
        <v>832</v>
      </c>
      <c r="C63" s="14" t="s">
        <v>127</v>
      </c>
      <c r="D63" s="16">
        <v>252331300</v>
      </c>
      <c r="F63" s="21">
        <v>818</v>
      </c>
      <c r="G63" s="21" t="s">
        <v>23</v>
      </c>
      <c r="H63" s="24">
        <v>12805744900</v>
      </c>
      <c r="I63" s="19">
        <f>IFERROR(VLOOKUP(F63&amp;G63,#REF!,8,FALSE),0)</f>
        <v>0</v>
      </c>
      <c r="J63" s="19">
        <f>IFERROR(VLOOKUP(F63&amp;G63,#REF!,14,FALSE),0)</f>
        <v>0</v>
      </c>
      <c r="K63" s="19">
        <f>IFERROR(VLOOKUP(F63&amp;G63,#REF!,19,FALSE),0)</f>
        <v>0</v>
      </c>
    </row>
    <row r="64" spans="1:11" x14ac:dyDescent="0.2">
      <c r="A64" s="12" t="str">
        <f t="shared" si="0"/>
        <v>8212 02 35380 02 0000 150</v>
      </c>
      <c r="B64" s="13">
        <v>821</v>
      </c>
      <c r="C64" s="14" t="s">
        <v>82</v>
      </c>
      <c r="D64" s="16">
        <v>448783100</v>
      </c>
      <c r="F64" s="21">
        <v>818</v>
      </c>
      <c r="G64" s="21" t="s">
        <v>96</v>
      </c>
      <c r="H64" s="24">
        <v>513084000</v>
      </c>
      <c r="I64" s="19">
        <f>IFERROR(VLOOKUP(F64&amp;G64,#REF!,8,FALSE),0)</f>
        <v>0</v>
      </c>
      <c r="J64" s="19">
        <f>IFERROR(VLOOKUP(F64&amp;G64,#REF!,14,FALSE),0)</f>
        <v>0</v>
      </c>
      <c r="K64" s="19">
        <f>IFERROR(VLOOKUP(F64&amp;G64,#REF!,19,FALSE),0)</f>
        <v>0</v>
      </c>
    </row>
    <row r="65" spans="1:11" x14ac:dyDescent="0.2">
      <c r="A65" s="12" t="str">
        <f t="shared" si="0"/>
        <v>8142 02 35460 02 0000 150</v>
      </c>
      <c r="B65" s="14">
        <v>814</v>
      </c>
      <c r="C65" s="13" t="s">
        <v>128</v>
      </c>
      <c r="D65" s="16">
        <v>249510400</v>
      </c>
      <c r="F65" s="21">
        <v>818</v>
      </c>
      <c r="G65" s="21" t="s">
        <v>24</v>
      </c>
      <c r="H65" s="24">
        <v>574234000</v>
      </c>
      <c r="I65" s="19">
        <f>IFERROR(VLOOKUP(F65&amp;G65,#REF!,8,FALSE),0)</f>
        <v>0</v>
      </c>
      <c r="J65" s="19">
        <f>IFERROR(VLOOKUP(F65&amp;G65,#REF!,14,FALSE),0)</f>
        <v>0</v>
      </c>
      <c r="K65" s="19">
        <f>IFERROR(VLOOKUP(F65&amp;G65,#REF!,19,FALSE),0)</f>
        <v>0</v>
      </c>
    </row>
    <row r="66" spans="1:11" x14ac:dyDescent="0.2">
      <c r="A66" s="12" t="str">
        <f t="shared" si="0"/>
        <v>8212 02 35573 02 0000 150</v>
      </c>
      <c r="B66" s="14">
        <v>821</v>
      </c>
      <c r="C66" s="13" t="s">
        <v>129</v>
      </c>
      <c r="D66" s="16">
        <v>141199789.66</v>
      </c>
      <c r="F66" s="21">
        <v>818</v>
      </c>
      <c r="G66" s="21" t="s">
        <v>97</v>
      </c>
      <c r="H66" s="24">
        <v>68563000</v>
      </c>
      <c r="I66" s="19">
        <f>IFERROR(VLOOKUP(F66&amp;G66,#REF!,8,FALSE),0)</f>
        <v>0</v>
      </c>
      <c r="J66" s="19">
        <f>IFERROR(VLOOKUP(F66&amp;G66,#REF!,14,FALSE),0)</f>
        <v>0</v>
      </c>
      <c r="K66" s="19">
        <f>IFERROR(VLOOKUP(F66&amp;G66,#REF!,19,FALSE),0)</f>
        <v>0</v>
      </c>
    </row>
    <row r="67" spans="1:11" x14ac:dyDescent="0.2">
      <c r="A67" s="12" t="str">
        <f t="shared" ref="A67:A130" si="1">B67&amp;C67</f>
        <v>8182 02 35900 02 0000 150</v>
      </c>
      <c r="B67" s="14">
        <v>818</v>
      </c>
      <c r="C67" s="14" t="s">
        <v>83</v>
      </c>
      <c r="D67" s="15">
        <v>101642900</v>
      </c>
      <c r="F67" s="21">
        <v>818</v>
      </c>
      <c r="G67" s="21" t="s">
        <v>83</v>
      </c>
      <c r="H67" s="24">
        <v>101642900</v>
      </c>
      <c r="I67" s="19">
        <v>126723400</v>
      </c>
      <c r="J67" s="19">
        <v>138670000</v>
      </c>
      <c r="K67" s="19">
        <v>92201600</v>
      </c>
    </row>
    <row r="68" spans="1:11" x14ac:dyDescent="0.2">
      <c r="A68" s="12" t="str">
        <f t="shared" si="1"/>
        <v>8142 02 45136 02 0000 150</v>
      </c>
      <c r="B68" s="13">
        <v>814</v>
      </c>
      <c r="C68" s="14" t="s">
        <v>130</v>
      </c>
      <c r="D68" s="15">
        <v>1700000</v>
      </c>
      <c r="F68" s="21">
        <v>819</v>
      </c>
      <c r="G68" s="21" t="s">
        <v>98</v>
      </c>
      <c r="H68" s="24">
        <v>105573900</v>
      </c>
      <c r="I68" s="19">
        <f>IFERROR(VLOOKUP(F68&amp;G68,#REF!,8,FALSE),0)</f>
        <v>0</v>
      </c>
      <c r="J68" s="19">
        <f>IFERROR(VLOOKUP(F68&amp;G68,#REF!,14,FALSE),0)</f>
        <v>0</v>
      </c>
      <c r="K68" s="19">
        <f>IFERROR(VLOOKUP(F68&amp;G68,#REF!,19,FALSE),0)</f>
        <v>0</v>
      </c>
    </row>
    <row r="69" spans="1:11" x14ac:dyDescent="0.2">
      <c r="A69" s="12" t="str">
        <f t="shared" si="1"/>
        <v>8032 02 45141 02 0000 150</v>
      </c>
      <c r="B69" s="13">
        <v>803</v>
      </c>
      <c r="C69" s="13" t="s">
        <v>84</v>
      </c>
      <c r="D69" s="15">
        <v>8501904</v>
      </c>
      <c r="F69" s="21">
        <v>819</v>
      </c>
      <c r="G69" s="21" t="s">
        <v>1</v>
      </c>
      <c r="H69" s="24">
        <v>279679837.79000002</v>
      </c>
      <c r="I69" s="19">
        <f>IFERROR(VLOOKUP(F69&amp;G69,#REF!,8,FALSE),0)</f>
        <v>0</v>
      </c>
      <c r="J69" s="19">
        <f>IFERROR(VLOOKUP(F69&amp;G69,#REF!,14,FALSE),0)</f>
        <v>0</v>
      </c>
      <c r="K69" s="19">
        <f>IFERROR(VLOOKUP(F69&amp;G69,#REF!,19,FALSE),0)</f>
        <v>0</v>
      </c>
    </row>
    <row r="70" spans="1:11" x14ac:dyDescent="0.2">
      <c r="A70" s="12" t="str">
        <f t="shared" si="1"/>
        <v>8032 02 45142 02 0000 150</v>
      </c>
      <c r="B70" s="13">
        <v>803</v>
      </c>
      <c r="C70" s="13" t="s">
        <v>85</v>
      </c>
      <c r="D70" s="15">
        <v>4484184</v>
      </c>
      <c r="F70" s="21">
        <v>819</v>
      </c>
      <c r="G70" s="21" t="s">
        <v>114</v>
      </c>
      <c r="H70" s="24">
        <v>376171988</v>
      </c>
      <c r="I70" s="19">
        <f>IFERROR(VLOOKUP(F70&amp;G70,#REF!,8,FALSE),0)</f>
        <v>0</v>
      </c>
      <c r="J70" s="19">
        <f>IFERROR(VLOOKUP(F70&amp;G70,#REF!,14,FALSE),0)</f>
        <v>0</v>
      </c>
      <c r="K70" s="19">
        <f>IFERROR(VLOOKUP(F70&amp;G70,#REF!,19,FALSE),0)</f>
        <v>0</v>
      </c>
    </row>
    <row r="71" spans="1:11" x14ac:dyDescent="0.2">
      <c r="A71" s="12" t="str">
        <f t="shared" si="1"/>
        <v>8162 02 45159 02 0000 150</v>
      </c>
      <c r="B71" s="13">
        <v>816</v>
      </c>
      <c r="C71" s="14" t="s">
        <v>7</v>
      </c>
      <c r="D71" s="16">
        <v>206742500</v>
      </c>
      <c r="F71" s="21">
        <v>819</v>
      </c>
      <c r="G71" s="21" t="s">
        <v>76</v>
      </c>
      <c r="H71" s="24">
        <v>59515300</v>
      </c>
      <c r="I71" s="19">
        <f>IFERROR(VLOOKUP(F71&amp;G71,#REF!,8,FALSE),0)</f>
        <v>0</v>
      </c>
      <c r="J71" s="19">
        <f>IFERROR(VLOOKUP(F71&amp;G71,#REF!,14,FALSE),0)</f>
        <v>0</v>
      </c>
      <c r="K71" s="19">
        <f>IFERROR(VLOOKUP(F71&amp;G71,#REF!,19,FALSE),0)</f>
        <v>0</v>
      </c>
    </row>
    <row r="72" spans="1:11" x14ac:dyDescent="0.2">
      <c r="A72" s="12" t="str">
        <f t="shared" si="1"/>
        <v>8142 02 45161 02 0000 150</v>
      </c>
      <c r="B72" s="13">
        <v>814</v>
      </c>
      <c r="C72" s="14" t="s">
        <v>131</v>
      </c>
      <c r="D72" s="16">
        <v>84191400</v>
      </c>
      <c r="F72" s="21">
        <v>819</v>
      </c>
      <c r="G72" s="21" t="s">
        <v>122</v>
      </c>
      <c r="H72" s="24">
        <v>5673400</v>
      </c>
      <c r="I72" s="19">
        <f>IFERROR(VLOOKUP(F72&amp;G72,#REF!,8,FALSE),0)</f>
        <v>0</v>
      </c>
      <c r="J72" s="19">
        <f>IFERROR(VLOOKUP(F72&amp;G72,#REF!,14,FALSE),0)</f>
        <v>0</v>
      </c>
      <c r="K72" s="19">
        <f>IFERROR(VLOOKUP(F72&amp;G72,#REF!,19,FALSE),0)</f>
        <v>0</v>
      </c>
    </row>
    <row r="73" spans="1:11" x14ac:dyDescent="0.2">
      <c r="A73" s="12" t="str">
        <f t="shared" si="1"/>
        <v>8142 02 45161 02 0000 150</v>
      </c>
      <c r="B73" s="13">
        <v>814</v>
      </c>
      <c r="C73" s="14" t="s">
        <v>131</v>
      </c>
      <c r="D73" s="16">
        <v>25402900</v>
      </c>
      <c r="F73" s="21">
        <v>819</v>
      </c>
      <c r="G73" s="21" t="s">
        <v>77</v>
      </c>
      <c r="H73" s="24">
        <v>4083000</v>
      </c>
      <c r="I73" s="19">
        <f>IFERROR(VLOOKUP(F73&amp;G73,#REF!,8,FALSE),0)</f>
        <v>0</v>
      </c>
      <c r="J73" s="19">
        <f>IFERROR(VLOOKUP(F73&amp;G73,#REF!,14,FALSE),0)</f>
        <v>0</v>
      </c>
      <c r="K73" s="19">
        <f>IFERROR(VLOOKUP(F73&amp;G73,#REF!,19,FALSE),0)</f>
        <v>0</v>
      </c>
    </row>
    <row r="74" spans="1:11" x14ac:dyDescent="0.2">
      <c r="A74" s="12" t="str">
        <f t="shared" si="1"/>
        <v>8172 02 45433 02 0000 150</v>
      </c>
      <c r="B74" s="13">
        <v>817</v>
      </c>
      <c r="C74" s="14" t="s">
        <v>132</v>
      </c>
      <c r="D74" s="16">
        <v>4470345500</v>
      </c>
      <c r="F74" s="21">
        <v>819</v>
      </c>
      <c r="G74" s="21" t="s">
        <v>137</v>
      </c>
      <c r="H74" s="24">
        <v>44377.979999999996</v>
      </c>
      <c r="I74" s="19">
        <f>IFERROR(VLOOKUP(F74&amp;G74,#REF!,8,FALSE),0)</f>
        <v>0</v>
      </c>
      <c r="J74" s="19">
        <f>IFERROR(VLOOKUP(F74&amp;G74,#REF!,14,FALSE),0)</f>
        <v>0</v>
      </c>
      <c r="K74" s="19">
        <f>IFERROR(VLOOKUP(F74&amp;G74,#REF!,19,FALSE),0)</f>
        <v>0</v>
      </c>
    </row>
    <row r="75" spans="1:11" x14ac:dyDescent="0.2">
      <c r="A75" s="12" t="str">
        <f t="shared" si="1"/>
        <v>8142 02 49000 02 0000 150</v>
      </c>
      <c r="B75" s="13">
        <v>814</v>
      </c>
      <c r="C75" s="14" t="s">
        <v>133</v>
      </c>
      <c r="D75" s="16">
        <v>7343300</v>
      </c>
      <c r="F75" s="21">
        <v>819</v>
      </c>
      <c r="G75" s="21" t="s">
        <v>140</v>
      </c>
      <c r="H75" s="24">
        <v>140456</v>
      </c>
      <c r="I75" s="19">
        <f>IFERROR(VLOOKUP(F75&amp;G75,#REF!,8,FALSE),0)</f>
        <v>0</v>
      </c>
      <c r="J75" s="19">
        <f>IFERROR(VLOOKUP(F75&amp;G75,#REF!,14,FALSE),0)</f>
        <v>0</v>
      </c>
      <c r="K75" s="19">
        <f>IFERROR(VLOOKUP(F75&amp;G75,#REF!,19,FALSE),0)</f>
        <v>0</v>
      </c>
    </row>
    <row r="76" spans="1:11" x14ac:dyDescent="0.2">
      <c r="A76" s="12" t="str">
        <f t="shared" si="1"/>
        <v>8152 02 49000 02 0000 150</v>
      </c>
      <c r="B76" s="13">
        <v>815</v>
      </c>
      <c r="C76" s="14" t="s">
        <v>133</v>
      </c>
      <c r="D76" s="16">
        <v>1892700</v>
      </c>
      <c r="F76" s="21">
        <v>819</v>
      </c>
      <c r="G76" s="21" t="s">
        <v>160</v>
      </c>
      <c r="H76" s="24">
        <v>-47836.31</v>
      </c>
      <c r="I76" s="19">
        <f>IFERROR(VLOOKUP(F76&amp;G76,#REF!,8,FALSE),0)</f>
        <v>0</v>
      </c>
      <c r="J76" s="19">
        <f>IFERROR(VLOOKUP(F76&amp;G76,#REF!,14,FALSE),0)</f>
        <v>0</v>
      </c>
      <c r="K76" s="19">
        <f>IFERROR(VLOOKUP(F76&amp;G76,#REF!,19,FALSE),0)</f>
        <v>0</v>
      </c>
    </row>
    <row r="77" spans="1:11" x14ac:dyDescent="0.2">
      <c r="A77" s="12" t="str">
        <f t="shared" si="1"/>
        <v>8152 02 49000 02 0000 150</v>
      </c>
      <c r="B77" s="13">
        <v>815</v>
      </c>
      <c r="C77" s="14" t="s">
        <v>133</v>
      </c>
      <c r="D77" s="16">
        <v>7919200</v>
      </c>
      <c r="F77" s="21">
        <v>819</v>
      </c>
      <c r="G77" s="21" t="s">
        <v>161</v>
      </c>
      <c r="H77" s="24">
        <v>-140456</v>
      </c>
      <c r="I77" s="19">
        <f>IFERROR(VLOOKUP(F77&amp;G77,#REF!,8,FALSE),0)</f>
        <v>0</v>
      </c>
      <c r="J77" s="19">
        <f>IFERROR(VLOOKUP(F77&amp;G77,#REF!,14,FALSE),0)</f>
        <v>0</v>
      </c>
      <c r="K77" s="19">
        <f>IFERROR(VLOOKUP(F77&amp;G77,#REF!,19,FALSE),0)</f>
        <v>0</v>
      </c>
    </row>
    <row r="78" spans="1:11" x14ac:dyDescent="0.2">
      <c r="A78" s="12" t="str">
        <f t="shared" si="1"/>
        <v>8142 02 49001 02 0000 150</v>
      </c>
      <c r="B78" s="13">
        <v>814</v>
      </c>
      <c r="C78" s="14" t="s">
        <v>134</v>
      </c>
      <c r="D78" s="16">
        <v>47470000</v>
      </c>
      <c r="F78" s="21">
        <v>819</v>
      </c>
      <c r="G78" s="21" t="s">
        <v>162</v>
      </c>
      <c r="H78" s="24">
        <v>-1986625.4300000002</v>
      </c>
      <c r="I78" s="19">
        <f>IFERROR(VLOOKUP(F78&amp;G78,#REF!,8,FALSE),0)</f>
        <v>0</v>
      </c>
      <c r="J78" s="19">
        <f>IFERROR(VLOOKUP(F78&amp;G78,#REF!,14,FALSE),0)</f>
        <v>0</v>
      </c>
      <c r="K78" s="19">
        <f>IFERROR(VLOOKUP(F78&amp;G78,#REF!,19,FALSE),0)</f>
        <v>0</v>
      </c>
    </row>
    <row r="79" spans="1:11" x14ac:dyDescent="0.2">
      <c r="A79" s="12" t="str">
        <f t="shared" si="1"/>
        <v>8142 02 49001 02 0000 150</v>
      </c>
      <c r="B79" s="13">
        <v>814</v>
      </c>
      <c r="C79" s="14" t="s">
        <v>134</v>
      </c>
      <c r="D79" s="16">
        <v>58416700</v>
      </c>
      <c r="F79" s="21">
        <v>821</v>
      </c>
      <c r="G79" s="21" t="s">
        <v>8</v>
      </c>
      <c r="H79" s="24">
        <v>1565800</v>
      </c>
      <c r="I79" s="19">
        <f>IFERROR(VLOOKUP(F79&amp;G79,#REF!,8,FALSE),0)</f>
        <v>0</v>
      </c>
      <c r="J79" s="19">
        <f>IFERROR(VLOOKUP(F79&amp;G79,#REF!,14,FALSE),0)</f>
        <v>0</v>
      </c>
      <c r="K79" s="19">
        <f>IFERROR(VLOOKUP(F79&amp;G79,#REF!,19,FALSE),0)</f>
        <v>0</v>
      </c>
    </row>
    <row r="80" spans="1:11" x14ac:dyDescent="0.2">
      <c r="A80" s="12" t="str">
        <f t="shared" si="1"/>
        <v>8142 02 49001 02 0000 150</v>
      </c>
      <c r="B80" s="13">
        <v>814</v>
      </c>
      <c r="C80" s="14" t="s">
        <v>134</v>
      </c>
      <c r="D80" s="16">
        <v>21000000</v>
      </c>
      <c r="F80" s="21">
        <v>821</v>
      </c>
      <c r="G80" s="21" t="s">
        <v>99</v>
      </c>
      <c r="H80" s="24">
        <v>47800</v>
      </c>
      <c r="I80" s="19">
        <f>IFERROR(VLOOKUP(F80&amp;G80,#REF!,8,FALSE),0)</f>
        <v>0</v>
      </c>
      <c r="J80" s="19">
        <f>IFERROR(VLOOKUP(F80&amp;G80,#REF!,14,FALSE),0)</f>
        <v>0</v>
      </c>
      <c r="K80" s="19">
        <f>IFERROR(VLOOKUP(F80&amp;G80,#REF!,19,FALSE),0)</f>
        <v>0</v>
      </c>
    </row>
    <row r="81" spans="1:11" x14ac:dyDescent="0.2">
      <c r="A81" s="12" t="str">
        <f t="shared" si="1"/>
        <v>8032 18 02010 02 0000 180</v>
      </c>
      <c r="B81" s="13">
        <v>803</v>
      </c>
      <c r="C81" s="13" t="s">
        <v>135</v>
      </c>
      <c r="D81" s="16">
        <v>292359.43</v>
      </c>
      <c r="F81" s="21">
        <v>821</v>
      </c>
      <c r="G81" s="21" t="s">
        <v>9</v>
      </c>
      <c r="H81" s="24">
        <v>77360700</v>
      </c>
      <c r="I81" s="19">
        <f>IFERROR(VLOOKUP(F81&amp;G81,#REF!,8,FALSE),0)</f>
        <v>0</v>
      </c>
      <c r="J81" s="19">
        <f>IFERROR(VLOOKUP(F81&amp;G81,#REF!,14,FALSE),0)</f>
        <v>0</v>
      </c>
      <c r="K81" s="19">
        <f>IFERROR(VLOOKUP(F81&amp;G81,#REF!,19,FALSE),0)</f>
        <v>0</v>
      </c>
    </row>
    <row r="82" spans="1:11" x14ac:dyDescent="0.2">
      <c r="A82" s="12" t="str">
        <f t="shared" si="1"/>
        <v>8032 18 02020 02 0000 180</v>
      </c>
      <c r="B82" s="13">
        <v>803</v>
      </c>
      <c r="C82" s="13" t="s">
        <v>136</v>
      </c>
      <c r="D82" s="16">
        <v>161668.96</v>
      </c>
      <c r="F82" s="21">
        <v>821</v>
      </c>
      <c r="G82" s="21" t="s">
        <v>2</v>
      </c>
      <c r="H82" s="24">
        <v>238261500</v>
      </c>
      <c r="I82" s="19">
        <f>IFERROR(VLOOKUP(F82&amp;G82,#REF!,8,FALSE),0)</f>
        <v>0</v>
      </c>
      <c r="J82" s="19">
        <f>IFERROR(VLOOKUP(F82&amp;G82,#REF!,14,FALSE),0)</f>
        <v>0</v>
      </c>
      <c r="K82" s="19">
        <f>IFERROR(VLOOKUP(F82&amp;G82,#REF!,19,FALSE),0)</f>
        <v>0</v>
      </c>
    </row>
    <row r="83" spans="1:11" x14ac:dyDescent="0.2">
      <c r="A83" s="12" t="str">
        <f t="shared" si="1"/>
        <v>8112 18 02010 02 0000 180</v>
      </c>
      <c r="B83" s="13">
        <v>811</v>
      </c>
      <c r="C83" s="13" t="s">
        <v>135</v>
      </c>
      <c r="D83" s="16">
        <v>2607</v>
      </c>
      <c r="F83" s="21">
        <v>821</v>
      </c>
      <c r="G83" s="21" t="s">
        <v>102</v>
      </c>
      <c r="H83" s="24">
        <v>244375</v>
      </c>
      <c r="I83" s="19">
        <f>IFERROR(VLOOKUP(F83&amp;G83,#REF!,8,FALSE),0)</f>
        <v>0</v>
      </c>
      <c r="J83" s="19">
        <f>IFERROR(VLOOKUP(F83&amp;G83,#REF!,14,FALSE),0)</f>
        <v>0</v>
      </c>
      <c r="K83" s="19">
        <f>IFERROR(VLOOKUP(F83&amp;G83,#REF!,19,FALSE),0)</f>
        <v>0</v>
      </c>
    </row>
    <row r="84" spans="1:11" x14ac:dyDescent="0.2">
      <c r="A84" s="12" t="str">
        <f t="shared" si="1"/>
        <v>8122 18 60010 02 0000 150</v>
      </c>
      <c r="B84" s="13">
        <v>812</v>
      </c>
      <c r="C84" s="13" t="s">
        <v>137</v>
      </c>
      <c r="D84" s="16">
        <v>2385870.67</v>
      </c>
      <c r="F84" s="21">
        <v>821</v>
      </c>
      <c r="G84" s="21" t="s">
        <v>11</v>
      </c>
      <c r="H84" s="24">
        <v>2659200</v>
      </c>
      <c r="I84" s="19">
        <f>IFERROR(VLOOKUP(F84&amp;G84,#REF!,8,FALSE),0)</f>
        <v>0</v>
      </c>
      <c r="J84" s="19">
        <f>IFERROR(VLOOKUP(F84&amp;G84,#REF!,14,FALSE),0)</f>
        <v>0</v>
      </c>
      <c r="K84" s="19">
        <f>IFERROR(VLOOKUP(F84&amp;G84,#REF!,19,FALSE),0)</f>
        <v>0</v>
      </c>
    </row>
    <row r="85" spans="1:11" x14ac:dyDescent="0.2">
      <c r="A85" s="12" t="str">
        <f t="shared" si="1"/>
        <v>8122 18 60010 02 0000 150</v>
      </c>
      <c r="B85" s="13">
        <v>812</v>
      </c>
      <c r="C85" s="13" t="s">
        <v>137</v>
      </c>
      <c r="D85" s="16">
        <v>1165310.8899999999</v>
      </c>
      <c r="F85" s="21">
        <v>821</v>
      </c>
      <c r="G85" s="21" t="s">
        <v>13</v>
      </c>
      <c r="H85" s="24">
        <v>15293400</v>
      </c>
      <c r="I85" s="19">
        <f>IFERROR(VLOOKUP(F85&amp;G85,#REF!,8,FALSE),0)</f>
        <v>0</v>
      </c>
      <c r="J85" s="19">
        <f>IFERROR(VLOOKUP(F85&amp;G85,#REF!,14,FALSE),0)</f>
        <v>0</v>
      </c>
      <c r="K85" s="19">
        <f>IFERROR(VLOOKUP(F85&amp;G85,#REF!,19,FALSE),0)</f>
        <v>0</v>
      </c>
    </row>
    <row r="86" spans="1:11" x14ac:dyDescent="0.2">
      <c r="A86" s="12" t="str">
        <f t="shared" si="1"/>
        <v>8122 18 02030 02 0000 180</v>
      </c>
      <c r="B86" s="13">
        <v>812</v>
      </c>
      <c r="C86" s="13" t="s">
        <v>138</v>
      </c>
      <c r="D86" s="16">
        <v>78.36</v>
      </c>
      <c r="F86" s="21">
        <v>821</v>
      </c>
      <c r="G86" s="21" t="s">
        <v>104</v>
      </c>
      <c r="H86" s="24">
        <v>25832500</v>
      </c>
      <c r="I86" s="19">
        <f>IFERROR(VLOOKUP(F86&amp;G86,#REF!,8,FALSE),0)</f>
        <v>0</v>
      </c>
      <c r="J86" s="19">
        <f>IFERROR(VLOOKUP(F86&amp;G86,#REF!,14,FALSE),0)</f>
        <v>0</v>
      </c>
      <c r="K86" s="19">
        <f>IFERROR(VLOOKUP(F86&amp;G86,#REF!,19,FALSE),0)</f>
        <v>0</v>
      </c>
    </row>
    <row r="87" spans="1:11" x14ac:dyDescent="0.2">
      <c r="A87" s="12" t="str">
        <f t="shared" si="1"/>
        <v>8122 18 02030 02 0000 180</v>
      </c>
      <c r="B87" s="13">
        <v>812</v>
      </c>
      <c r="C87" s="13" t="s">
        <v>138</v>
      </c>
      <c r="D87" s="16">
        <v>23162329.780000001</v>
      </c>
      <c r="F87" s="21">
        <v>821</v>
      </c>
      <c r="G87" s="21" t="s">
        <v>121</v>
      </c>
      <c r="H87" s="24">
        <v>323015300</v>
      </c>
      <c r="I87" s="19">
        <f>IFERROR(VLOOKUP(F87&amp;G87,#REF!,8,FALSE),0)</f>
        <v>0</v>
      </c>
      <c r="J87" s="19">
        <f>IFERROR(VLOOKUP(F87&amp;G87,#REF!,14,FALSE),0)</f>
        <v>0</v>
      </c>
      <c r="K87" s="19">
        <f>IFERROR(VLOOKUP(F87&amp;G87,#REF!,19,FALSE),0)</f>
        <v>0</v>
      </c>
    </row>
    <row r="88" spans="1:11" x14ac:dyDescent="0.2">
      <c r="A88" s="12" t="str">
        <f t="shared" si="1"/>
        <v>8122 18 25555 02 0000 150</v>
      </c>
      <c r="B88" s="13">
        <v>812</v>
      </c>
      <c r="C88" s="13" t="s">
        <v>139</v>
      </c>
      <c r="D88" s="16">
        <v>38678.879999999997</v>
      </c>
      <c r="F88" s="21">
        <v>821</v>
      </c>
      <c r="G88" s="21" t="s">
        <v>123</v>
      </c>
      <c r="H88" s="24">
        <v>2147424400</v>
      </c>
      <c r="I88" s="19">
        <f>IFERROR(VLOOKUP(F88&amp;G88,#REF!,8,FALSE),0)</f>
        <v>0</v>
      </c>
      <c r="J88" s="19">
        <f>IFERROR(VLOOKUP(F88&amp;G88,#REF!,14,FALSE),0)</f>
        <v>0</v>
      </c>
      <c r="K88" s="19">
        <f>IFERROR(VLOOKUP(F88&amp;G88,#REF!,19,FALSE),0)</f>
        <v>0</v>
      </c>
    </row>
    <row r="89" spans="1:11" x14ac:dyDescent="0.2">
      <c r="A89" s="12" t="str">
        <f t="shared" si="1"/>
        <v>8142 18 02010 02 0000 180</v>
      </c>
      <c r="B89" s="13">
        <v>814</v>
      </c>
      <c r="C89" s="13" t="s">
        <v>135</v>
      </c>
      <c r="D89" s="16">
        <v>2385</v>
      </c>
      <c r="F89" s="21">
        <v>821</v>
      </c>
      <c r="G89" s="21" t="s">
        <v>124</v>
      </c>
      <c r="H89" s="24">
        <v>47341400</v>
      </c>
      <c r="I89" s="19">
        <f>IFERROR(VLOOKUP(F89&amp;G89,#REF!,8,FALSE),0)</f>
        <v>0</v>
      </c>
      <c r="J89" s="19">
        <f>IFERROR(VLOOKUP(F89&amp;G89,#REF!,14,FALSE),0)</f>
        <v>0</v>
      </c>
      <c r="K89" s="19">
        <f>IFERROR(VLOOKUP(F89&amp;G89,#REF!,19,FALSE),0)</f>
        <v>0</v>
      </c>
    </row>
    <row r="90" spans="1:11" x14ac:dyDescent="0.2">
      <c r="A90" s="12" t="str">
        <f t="shared" si="1"/>
        <v>8152 18 60010 02 0000 150</v>
      </c>
      <c r="B90" s="13">
        <v>815</v>
      </c>
      <c r="C90" s="13" t="s">
        <v>137</v>
      </c>
      <c r="D90" s="16">
        <v>6078</v>
      </c>
      <c r="F90" s="21">
        <v>821</v>
      </c>
      <c r="G90" s="21" t="s">
        <v>125</v>
      </c>
      <c r="H90" s="24">
        <v>81383300</v>
      </c>
      <c r="I90" s="19">
        <f>IFERROR(VLOOKUP(F90&amp;G90,#REF!,8,FALSE),0)</f>
        <v>0</v>
      </c>
      <c r="J90" s="19">
        <f>IFERROR(VLOOKUP(F90&amp;G90,#REF!,14,FALSE),0)</f>
        <v>0</v>
      </c>
      <c r="K90" s="19">
        <f>IFERROR(VLOOKUP(F90&amp;G90,#REF!,19,FALSE),0)</f>
        <v>0</v>
      </c>
    </row>
    <row r="91" spans="1:11" x14ac:dyDescent="0.2">
      <c r="A91" s="12" t="str">
        <f t="shared" si="1"/>
        <v>8162 18 02010 02 0000 180</v>
      </c>
      <c r="B91" s="13">
        <v>816</v>
      </c>
      <c r="C91" s="13" t="s">
        <v>135</v>
      </c>
      <c r="D91" s="16">
        <v>18087</v>
      </c>
      <c r="F91" s="21">
        <v>821</v>
      </c>
      <c r="G91" s="21" t="s">
        <v>78</v>
      </c>
      <c r="H91" s="24">
        <v>128800</v>
      </c>
      <c r="I91" s="19">
        <f>IFERROR(VLOOKUP(F91&amp;G91,#REF!,8,FALSE),0)</f>
        <v>0</v>
      </c>
      <c r="J91" s="19">
        <f>IFERROR(VLOOKUP(F91&amp;G91,#REF!,14,FALSE),0)</f>
        <v>0</v>
      </c>
      <c r="K91" s="19">
        <f>IFERROR(VLOOKUP(F91&amp;G91,#REF!,19,FALSE),0)</f>
        <v>0</v>
      </c>
    </row>
    <row r="92" spans="1:11" x14ac:dyDescent="0.2">
      <c r="A92" s="12" t="str">
        <f t="shared" si="1"/>
        <v>8162 18 60010 02 0000 150</v>
      </c>
      <c r="B92" s="13">
        <v>816</v>
      </c>
      <c r="C92" s="13" t="s">
        <v>137</v>
      </c>
      <c r="D92" s="16">
        <v>247.5</v>
      </c>
      <c r="F92" s="21">
        <v>821</v>
      </c>
      <c r="G92" s="21" t="s">
        <v>79</v>
      </c>
      <c r="H92" s="24">
        <v>717483600</v>
      </c>
      <c r="I92" s="19">
        <f>IFERROR(VLOOKUP(F92&amp;G92,#REF!,8,FALSE),0)</f>
        <v>0</v>
      </c>
      <c r="J92" s="19">
        <f>IFERROR(VLOOKUP(F92&amp;G92,#REF!,14,FALSE),0)</f>
        <v>0</v>
      </c>
      <c r="K92" s="19">
        <f>IFERROR(VLOOKUP(F92&amp;G92,#REF!,19,FALSE),0)</f>
        <v>0</v>
      </c>
    </row>
    <row r="93" spans="1:11" x14ac:dyDescent="0.2">
      <c r="A93" s="12" t="str">
        <f t="shared" si="1"/>
        <v>8172 18 02030 02 0000 180</v>
      </c>
      <c r="B93" s="13">
        <v>817</v>
      </c>
      <c r="C93" s="13" t="s">
        <v>138</v>
      </c>
      <c r="D93" s="16">
        <v>300000</v>
      </c>
      <c r="F93" s="21">
        <v>821</v>
      </c>
      <c r="G93" s="21" t="s">
        <v>80</v>
      </c>
      <c r="H93" s="24">
        <v>7354600</v>
      </c>
      <c r="I93" s="19">
        <f>IFERROR(VLOOKUP(F93&amp;G93,#REF!,8,FALSE),0)</f>
        <v>0</v>
      </c>
      <c r="J93" s="19">
        <f>IFERROR(VLOOKUP(F93&amp;G93,#REF!,14,FALSE),0)</f>
        <v>0</v>
      </c>
      <c r="K93" s="19">
        <f>IFERROR(VLOOKUP(F93&amp;G93,#REF!,19,FALSE),0)</f>
        <v>0</v>
      </c>
    </row>
    <row r="94" spans="1:11" x14ac:dyDescent="0.2">
      <c r="A94" s="12" t="str">
        <f t="shared" si="1"/>
        <v>8192 18 60010 02 0000 150</v>
      </c>
      <c r="B94" s="13">
        <v>819</v>
      </c>
      <c r="C94" s="13" t="s">
        <v>137</v>
      </c>
      <c r="D94" s="16">
        <v>44377.979999999996</v>
      </c>
      <c r="F94" s="21">
        <v>821</v>
      </c>
      <c r="G94" s="21" t="s">
        <v>126</v>
      </c>
      <c r="H94" s="24">
        <v>6166400</v>
      </c>
      <c r="I94" s="19">
        <f>IFERROR(VLOOKUP(F94&amp;G94,#REF!,8,FALSE),0)</f>
        <v>0</v>
      </c>
      <c r="J94" s="19">
        <f>IFERROR(VLOOKUP(F94&amp;G94,#REF!,14,FALSE),0)</f>
        <v>0</v>
      </c>
      <c r="K94" s="19">
        <f>IFERROR(VLOOKUP(F94&amp;G94,#REF!,19,FALSE),0)</f>
        <v>0</v>
      </c>
    </row>
    <row r="95" spans="1:11" x14ac:dyDescent="0.2">
      <c r="A95" s="12" t="str">
        <f t="shared" si="1"/>
        <v>8192 18 45420 02 0000 150</v>
      </c>
      <c r="B95" s="13">
        <v>819</v>
      </c>
      <c r="C95" s="14" t="s">
        <v>140</v>
      </c>
      <c r="D95" s="16">
        <v>140456</v>
      </c>
      <c r="F95" s="21">
        <v>821</v>
      </c>
      <c r="G95" s="21" t="s">
        <v>81</v>
      </c>
      <c r="H95" s="24">
        <v>215500</v>
      </c>
      <c r="I95" s="19">
        <f>IFERROR(VLOOKUP(F95&amp;G95,#REF!,8,FALSE),0)</f>
        <v>0</v>
      </c>
      <c r="J95" s="19">
        <f>IFERROR(VLOOKUP(F95&amp;G95,#REF!,14,FALSE),0)</f>
        <v>0</v>
      </c>
      <c r="K95" s="19">
        <f>IFERROR(VLOOKUP(F95&amp;G95,#REF!,19,FALSE),0)</f>
        <v>0</v>
      </c>
    </row>
    <row r="96" spans="1:11" x14ac:dyDescent="0.2">
      <c r="A96" s="12" t="str">
        <f t="shared" si="1"/>
        <v>8212 18 02010 02 0000 180</v>
      </c>
      <c r="B96" s="13">
        <v>821</v>
      </c>
      <c r="C96" s="14" t="s">
        <v>135</v>
      </c>
      <c r="D96" s="16">
        <v>1110731</v>
      </c>
      <c r="F96" s="21">
        <v>821</v>
      </c>
      <c r="G96" s="21" t="s">
        <v>82</v>
      </c>
      <c r="H96" s="24">
        <v>448783100</v>
      </c>
      <c r="I96" s="19">
        <f>IFERROR(VLOOKUP(F96&amp;G96,#REF!,8,FALSE),0)</f>
        <v>0</v>
      </c>
      <c r="J96" s="19">
        <f>IFERROR(VLOOKUP(F96&amp;G96,#REF!,14,FALSE),0)</f>
        <v>0</v>
      </c>
      <c r="K96" s="19">
        <f>IFERROR(VLOOKUP(F96&amp;G96,#REF!,19,FALSE),0)</f>
        <v>0</v>
      </c>
    </row>
    <row r="97" spans="1:11" x14ac:dyDescent="0.2">
      <c r="A97" s="12" t="str">
        <f t="shared" si="1"/>
        <v>8212 18 60010 02 0000 150</v>
      </c>
      <c r="B97" s="13">
        <v>821</v>
      </c>
      <c r="C97" s="14" t="s">
        <v>137</v>
      </c>
      <c r="D97" s="16">
        <v>16692.560000000001</v>
      </c>
      <c r="F97" s="21">
        <v>821</v>
      </c>
      <c r="G97" s="21" t="s">
        <v>129</v>
      </c>
      <c r="H97" s="24">
        <v>141199789.66</v>
      </c>
      <c r="I97" s="19">
        <f>IFERROR(VLOOKUP(F97&amp;G97,#REF!,8,FALSE),0)</f>
        <v>0</v>
      </c>
      <c r="J97" s="19">
        <f>IFERROR(VLOOKUP(F97&amp;G97,#REF!,14,FALSE),0)</f>
        <v>0</v>
      </c>
      <c r="K97" s="19">
        <f>IFERROR(VLOOKUP(F97&amp;G97,#REF!,19,FALSE),0)</f>
        <v>0</v>
      </c>
    </row>
    <row r="98" spans="1:11" x14ac:dyDescent="0.2">
      <c r="A98" s="12" t="str">
        <f t="shared" si="1"/>
        <v>8212 18 60010 02 0000 150</v>
      </c>
      <c r="B98" s="13">
        <v>821</v>
      </c>
      <c r="C98" s="13" t="s">
        <v>137</v>
      </c>
      <c r="D98" s="16">
        <v>303579.03999999998</v>
      </c>
      <c r="F98" s="21">
        <v>821</v>
      </c>
      <c r="G98" s="21" t="s">
        <v>135</v>
      </c>
      <c r="H98" s="24">
        <v>1110731</v>
      </c>
      <c r="I98" s="19">
        <f>IFERROR(VLOOKUP(F98&amp;G98,#REF!,8,FALSE),0)</f>
        <v>0</v>
      </c>
      <c r="J98" s="19">
        <f>IFERROR(VLOOKUP(F98&amp;G98,#REF!,14,FALSE),0)</f>
        <v>0</v>
      </c>
      <c r="K98" s="19">
        <f>IFERROR(VLOOKUP(F98&amp;G98,#REF!,19,FALSE),0)</f>
        <v>0</v>
      </c>
    </row>
    <row r="99" spans="1:11" x14ac:dyDescent="0.2">
      <c r="A99" s="12" t="str">
        <f t="shared" si="1"/>
        <v>8212 18 25027 02 0000 150</v>
      </c>
      <c r="B99" s="13">
        <v>821</v>
      </c>
      <c r="C99" s="14" t="s">
        <v>141</v>
      </c>
      <c r="D99" s="16">
        <v>695332.38</v>
      </c>
      <c r="F99" s="21">
        <v>821</v>
      </c>
      <c r="G99" s="21" t="s">
        <v>137</v>
      </c>
      <c r="H99" s="24">
        <v>320271.59999999998</v>
      </c>
      <c r="I99" s="19">
        <f>IFERROR(VLOOKUP(F99&amp;G99,#REF!,8,FALSE),0)</f>
        <v>0</v>
      </c>
      <c r="J99" s="19">
        <f>IFERROR(VLOOKUP(F99&amp;G99,#REF!,14,FALSE),0)</f>
        <v>0</v>
      </c>
      <c r="K99" s="19">
        <f>IFERROR(VLOOKUP(F99&amp;G99,#REF!,19,FALSE),0)</f>
        <v>0</v>
      </c>
    </row>
    <row r="100" spans="1:11" x14ac:dyDescent="0.2">
      <c r="A100" s="12" t="str">
        <f t="shared" si="1"/>
        <v>8252 18 02020 02 0000 180</v>
      </c>
      <c r="B100" s="13">
        <v>825</v>
      </c>
      <c r="C100" s="13" t="s">
        <v>136</v>
      </c>
      <c r="D100" s="16">
        <v>121289.9</v>
      </c>
      <c r="F100" s="21">
        <v>821</v>
      </c>
      <c r="G100" s="21" t="s">
        <v>141</v>
      </c>
      <c r="H100" s="24">
        <v>695332.38</v>
      </c>
      <c r="I100" s="19">
        <f>IFERROR(VLOOKUP(F100&amp;G100,#REF!,8,FALSE),0)</f>
        <v>0</v>
      </c>
      <c r="J100" s="19">
        <f>IFERROR(VLOOKUP(F100&amp;G100,#REF!,14,FALSE),0)</f>
        <v>0</v>
      </c>
      <c r="K100" s="19">
        <f>IFERROR(VLOOKUP(F100&amp;G100,#REF!,19,FALSE),0)</f>
        <v>0</v>
      </c>
    </row>
    <row r="101" spans="1:11" x14ac:dyDescent="0.2">
      <c r="A101" s="12" t="str">
        <f t="shared" si="1"/>
        <v>8252 18 02030 02 0000 180</v>
      </c>
      <c r="B101" s="13">
        <v>825</v>
      </c>
      <c r="C101" s="13" t="s">
        <v>138</v>
      </c>
      <c r="D101" s="16">
        <v>9000</v>
      </c>
      <c r="F101" s="21">
        <v>821</v>
      </c>
      <c r="G101" s="21" t="s">
        <v>163</v>
      </c>
      <c r="H101" s="24">
        <v>-695332.38</v>
      </c>
      <c r="I101" s="19">
        <f>IFERROR(VLOOKUP(F101&amp;G101,#REF!,8,FALSE),0)</f>
        <v>0</v>
      </c>
      <c r="J101" s="19">
        <f>IFERROR(VLOOKUP(F101&amp;G101,#REF!,14,FALSE),0)</f>
        <v>0</v>
      </c>
      <c r="K101" s="19">
        <f>IFERROR(VLOOKUP(F101&amp;G101,#REF!,19,FALSE),0)</f>
        <v>0</v>
      </c>
    </row>
    <row r="102" spans="1:11" x14ac:dyDescent="0.2">
      <c r="A102" s="12" t="str">
        <f t="shared" si="1"/>
        <v>8362 18 02010 02 0000 180</v>
      </c>
      <c r="B102" s="13">
        <v>836</v>
      </c>
      <c r="C102" s="13" t="s">
        <v>135</v>
      </c>
      <c r="D102" s="16">
        <v>7872.4</v>
      </c>
      <c r="F102" s="21">
        <v>821</v>
      </c>
      <c r="G102" s="21" t="s">
        <v>164</v>
      </c>
      <c r="H102" s="24">
        <v>-62946.1</v>
      </c>
      <c r="I102" s="19">
        <f>IFERROR(VLOOKUP(F102&amp;G102,#REF!,8,FALSE),0)</f>
        <v>0</v>
      </c>
      <c r="J102" s="19">
        <f>IFERROR(VLOOKUP(F102&amp;G102,#REF!,14,FALSE),0)</f>
        <v>0</v>
      </c>
      <c r="K102" s="19">
        <f>IFERROR(VLOOKUP(F102&amp;G102,#REF!,19,FALSE),0)</f>
        <v>0</v>
      </c>
    </row>
    <row r="103" spans="1:11" x14ac:dyDescent="0.2">
      <c r="A103" s="12" t="str">
        <f t="shared" si="1"/>
        <v>8372 18 60010 02 0000 150</v>
      </c>
      <c r="B103" s="13">
        <v>837</v>
      </c>
      <c r="C103" s="13" t="s">
        <v>137</v>
      </c>
      <c r="D103" s="16">
        <v>3898395</v>
      </c>
      <c r="F103" s="21">
        <v>821</v>
      </c>
      <c r="G103" s="21" t="s">
        <v>165</v>
      </c>
      <c r="H103" s="24">
        <v>-5488.75</v>
      </c>
      <c r="I103" s="19">
        <f>IFERROR(VLOOKUP(F103&amp;G103,#REF!,8,FALSE),0)</f>
        <v>0</v>
      </c>
      <c r="J103" s="19">
        <f>IFERROR(VLOOKUP(F103&amp;G103,#REF!,14,FALSE),0)</f>
        <v>0</v>
      </c>
      <c r="K103" s="19">
        <f>IFERROR(VLOOKUP(F103&amp;G103,#REF!,19,FALSE),0)</f>
        <v>0</v>
      </c>
    </row>
    <row r="104" spans="1:11" x14ac:dyDescent="0.2">
      <c r="A104" s="12" t="str">
        <f t="shared" si="1"/>
        <v>8402 18 60010 02 0000 150</v>
      </c>
      <c r="B104" s="13">
        <v>840</v>
      </c>
      <c r="C104" s="13" t="s">
        <v>137</v>
      </c>
      <c r="D104" s="16">
        <v>53978.59</v>
      </c>
      <c r="F104" s="21">
        <v>821</v>
      </c>
      <c r="G104" s="21" t="s">
        <v>166</v>
      </c>
      <c r="H104" s="24">
        <v>-16775.189999999999</v>
      </c>
      <c r="I104" s="19">
        <f>IFERROR(VLOOKUP(F104&amp;G104,#REF!,8,FALSE),0)</f>
        <v>0</v>
      </c>
      <c r="J104" s="19">
        <f>IFERROR(VLOOKUP(F104&amp;G104,#REF!,14,FALSE),0)</f>
        <v>0</v>
      </c>
      <c r="K104" s="19">
        <f>IFERROR(VLOOKUP(F104&amp;G104,#REF!,19,FALSE),0)</f>
        <v>0</v>
      </c>
    </row>
    <row r="105" spans="1:11" x14ac:dyDescent="0.2">
      <c r="A105" s="12" t="str">
        <f t="shared" si="1"/>
        <v>8402 18 25064 02 0000 150</v>
      </c>
      <c r="B105" s="13">
        <v>840</v>
      </c>
      <c r="C105" s="13" t="s">
        <v>142</v>
      </c>
      <c r="D105" s="16">
        <v>1268250</v>
      </c>
      <c r="F105" s="21">
        <v>821</v>
      </c>
      <c r="G105" s="21" t="s">
        <v>167</v>
      </c>
      <c r="H105" s="24">
        <v>-10285683.98</v>
      </c>
      <c r="I105" s="19">
        <f>IFERROR(VLOOKUP(F105&amp;G105,#REF!,8,FALSE),0)</f>
        <v>0</v>
      </c>
      <c r="J105" s="19">
        <f>IFERROR(VLOOKUP(F105&amp;G105,#REF!,14,FALSE),0)</f>
        <v>0</v>
      </c>
      <c r="K105" s="19">
        <f>IFERROR(VLOOKUP(F105&amp;G105,#REF!,19,FALSE),0)</f>
        <v>0</v>
      </c>
    </row>
    <row r="106" spans="1:11" x14ac:dyDescent="0.2">
      <c r="A106" s="12" t="str">
        <f t="shared" si="1"/>
        <v>8402 18 60010 02 0000 150</v>
      </c>
      <c r="B106" s="13">
        <v>840</v>
      </c>
      <c r="C106" s="13" t="s">
        <v>137</v>
      </c>
      <c r="D106" s="16">
        <v>156750</v>
      </c>
      <c r="F106" s="21">
        <v>821</v>
      </c>
      <c r="G106" s="21" t="s">
        <v>168</v>
      </c>
      <c r="H106" s="24">
        <v>-1479.41</v>
      </c>
      <c r="I106" s="19">
        <f>IFERROR(VLOOKUP(F106&amp;G106,#REF!,8,FALSE),0)</f>
        <v>0</v>
      </c>
      <c r="J106" s="19">
        <f>IFERROR(VLOOKUP(F106&amp;G106,#REF!,14,FALSE),0)</f>
        <v>0</v>
      </c>
      <c r="K106" s="19">
        <f>IFERROR(VLOOKUP(F106&amp;G106,#REF!,19,FALSE),0)</f>
        <v>0</v>
      </c>
    </row>
    <row r="107" spans="1:11" x14ac:dyDescent="0.2">
      <c r="A107" s="12" t="str">
        <f t="shared" si="1"/>
        <v>8422 18 60010 02 0000 150</v>
      </c>
      <c r="B107" s="13">
        <v>842</v>
      </c>
      <c r="C107" s="13" t="s">
        <v>137</v>
      </c>
      <c r="D107" s="16">
        <v>200</v>
      </c>
      <c r="F107" s="21">
        <v>821</v>
      </c>
      <c r="G107" s="21" t="s">
        <v>169</v>
      </c>
      <c r="H107" s="24">
        <v>-1393.43</v>
      </c>
      <c r="I107" s="19">
        <f>IFERROR(VLOOKUP(F107&amp;G107,#REF!,8,FALSE),0)</f>
        <v>0</v>
      </c>
      <c r="J107" s="19">
        <f>IFERROR(VLOOKUP(F107&amp;G107,#REF!,14,FALSE),0)</f>
        <v>0</v>
      </c>
      <c r="K107" s="19">
        <f>IFERROR(VLOOKUP(F107&amp;G107,#REF!,19,FALSE),0)</f>
        <v>0</v>
      </c>
    </row>
    <row r="108" spans="1:11" x14ac:dyDescent="0.2">
      <c r="A108" s="12" t="str">
        <f t="shared" si="1"/>
        <v>8422 18 35118 02 0000 150</v>
      </c>
      <c r="B108" s="13">
        <v>842</v>
      </c>
      <c r="C108" s="14" t="s">
        <v>143</v>
      </c>
      <c r="D108" s="17">
        <v>3549.22</v>
      </c>
      <c r="F108" s="21">
        <v>821</v>
      </c>
      <c r="G108" s="21" t="s">
        <v>170</v>
      </c>
      <c r="H108" s="24">
        <v>-1140831.3400000001</v>
      </c>
      <c r="I108" s="19">
        <f>IFERROR(VLOOKUP(F108&amp;G108,#REF!,8,FALSE),0)</f>
        <v>0</v>
      </c>
      <c r="J108" s="19">
        <f>IFERROR(VLOOKUP(F108&amp;G108,#REF!,14,FALSE),0)</f>
        <v>0</v>
      </c>
      <c r="K108" s="19">
        <f>IFERROR(VLOOKUP(F108&amp;G108,#REF!,19,FALSE),0)</f>
        <v>0</v>
      </c>
    </row>
    <row r="109" spans="1:11" x14ac:dyDescent="0.2">
      <c r="A109" s="12" t="str">
        <f t="shared" si="1"/>
        <v>8422 18 35118 02 0000 150</v>
      </c>
      <c r="B109" s="13">
        <v>842</v>
      </c>
      <c r="C109" s="14" t="s">
        <v>143</v>
      </c>
      <c r="D109" s="16">
        <v>6596.29</v>
      </c>
      <c r="F109" s="21">
        <v>821</v>
      </c>
      <c r="G109" s="21" t="s">
        <v>171</v>
      </c>
      <c r="H109" s="24">
        <v>-11473.52</v>
      </c>
      <c r="I109" s="19">
        <f>IFERROR(VLOOKUP(F109&amp;G109,#REF!,8,FALSE),0)</f>
        <v>0</v>
      </c>
      <c r="J109" s="19">
        <f>IFERROR(VLOOKUP(F109&amp;G109,#REF!,14,FALSE),0)</f>
        <v>0</v>
      </c>
      <c r="K109" s="19">
        <f>IFERROR(VLOOKUP(F109&amp;G109,#REF!,19,FALSE),0)</f>
        <v>0</v>
      </c>
    </row>
    <row r="110" spans="1:11" x14ac:dyDescent="0.2">
      <c r="A110" s="12" t="str">
        <f t="shared" si="1"/>
        <v>8082 19 25016 02 0000 150</v>
      </c>
      <c r="B110" s="13">
        <v>808</v>
      </c>
      <c r="C110" s="13" t="s">
        <v>144</v>
      </c>
      <c r="D110" s="17">
        <v>-58922.61</v>
      </c>
      <c r="F110" s="21">
        <v>821</v>
      </c>
      <c r="G110" s="21" t="s">
        <v>172</v>
      </c>
      <c r="H110" s="24">
        <v>-9569.4599999999991</v>
      </c>
      <c r="I110" s="19">
        <f>IFERROR(VLOOKUP(F110&amp;G110,#REF!,8,FALSE),0)</f>
        <v>0</v>
      </c>
      <c r="J110" s="19">
        <f>IFERROR(VLOOKUP(F110&amp;G110,#REF!,14,FALSE),0)</f>
        <v>0</v>
      </c>
      <c r="K110" s="19">
        <f>IFERROR(VLOOKUP(F110&amp;G110,#REF!,19,FALSE),0)</f>
        <v>0</v>
      </c>
    </row>
    <row r="111" spans="1:11" x14ac:dyDescent="0.2">
      <c r="A111" s="12" t="str">
        <f t="shared" si="1"/>
        <v>8122 19 25555 02 0000 150</v>
      </c>
      <c r="B111" s="13">
        <v>812</v>
      </c>
      <c r="C111" s="13" t="s">
        <v>145</v>
      </c>
      <c r="D111" s="17">
        <v>-34424.199999999997</v>
      </c>
      <c r="F111" s="21">
        <v>821</v>
      </c>
      <c r="G111" s="21" t="s">
        <v>173</v>
      </c>
      <c r="H111" s="24">
        <v>-178486.94999999998</v>
      </c>
      <c r="I111" s="19">
        <f>IFERROR(VLOOKUP(F111&amp;G111,#REF!,8,FALSE),0)</f>
        <v>0</v>
      </c>
      <c r="J111" s="19">
        <f>IFERROR(VLOOKUP(F111&amp;G111,#REF!,14,FALSE),0)</f>
        <v>0</v>
      </c>
      <c r="K111" s="19">
        <f>IFERROR(VLOOKUP(F111&amp;G111,#REF!,19,FALSE),0)</f>
        <v>0</v>
      </c>
    </row>
    <row r="112" spans="1:11" x14ac:dyDescent="0.2">
      <c r="A112" s="12" t="str">
        <f t="shared" si="1"/>
        <v>8142 19 51360 02 0000 150</v>
      </c>
      <c r="B112" s="13">
        <v>814</v>
      </c>
      <c r="C112" s="13" t="s">
        <v>146</v>
      </c>
      <c r="D112" s="17">
        <v>-1935175.18</v>
      </c>
      <c r="F112" s="21">
        <v>821</v>
      </c>
      <c r="G112" s="21" t="s">
        <v>174</v>
      </c>
      <c r="H112" s="24">
        <v>-1110731</v>
      </c>
      <c r="I112" s="19">
        <f>IFERROR(VLOOKUP(F112&amp;G112,#REF!,8,FALSE),0)</f>
        <v>0</v>
      </c>
      <c r="J112" s="19">
        <f>IFERROR(VLOOKUP(F112&amp;G112,#REF!,14,FALSE),0)</f>
        <v>0</v>
      </c>
      <c r="K112" s="19">
        <f>IFERROR(VLOOKUP(F112&amp;G112,#REF!,19,FALSE),0)</f>
        <v>0</v>
      </c>
    </row>
    <row r="113" spans="1:11" x14ac:dyDescent="0.2">
      <c r="A113" s="12" t="str">
        <f t="shared" si="1"/>
        <v>8172 19 25053 02 0000 150</v>
      </c>
      <c r="B113" s="13">
        <v>817</v>
      </c>
      <c r="C113" s="13" t="s">
        <v>147</v>
      </c>
      <c r="D113" s="17">
        <v>-316897.07</v>
      </c>
      <c r="F113" s="21">
        <v>825</v>
      </c>
      <c r="G113" s="21" t="s">
        <v>98</v>
      </c>
      <c r="H113" s="24">
        <v>19185800</v>
      </c>
      <c r="I113" s="19">
        <f>IFERROR(VLOOKUP(F113&amp;G113,#REF!,8,FALSE),0)</f>
        <v>0</v>
      </c>
      <c r="J113" s="19">
        <f>IFERROR(VLOOKUP(F113&amp;G113,#REF!,14,FALSE),0)</f>
        <v>0</v>
      </c>
      <c r="K113" s="19">
        <f>IFERROR(VLOOKUP(F113&amp;G113,#REF!,19,FALSE),0)</f>
        <v>0</v>
      </c>
    </row>
    <row r="114" spans="1:11" x14ac:dyDescent="0.2">
      <c r="A114" s="12" t="str">
        <f t="shared" si="1"/>
        <v>8172 19 25018 02 0000 150</v>
      </c>
      <c r="B114" s="13">
        <v>817</v>
      </c>
      <c r="C114" s="13" t="s">
        <v>148</v>
      </c>
      <c r="D114" s="17">
        <v>-188599.83000000002</v>
      </c>
      <c r="F114" s="21">
        <v>825</v>
      </c>
      <c r="G114" s="21" t="s">
        <v>8</v>
      </c>
      <c r="H114" s="24">
        <v>1979400</v>
      </c>
      <c r="I114" s="19">
        <f>IFERROR(VLOOKUP(F114&amp;G114,#REF!,8,FALSE),0)</f>
        <v>0</v>
      </c>
      <c r="J114" s="19">
        <f>IFERROR(VLOOKUP(F114&amp;G114,#REF!,14,FALSE),0)</f>
        <v>0</v>
      </c>
      <c r="K114" s="19">
        <f>IFERROR(VLOOKUP(F114&amp;G114,#REF!,19,FALSE),0)</f>
        <v>0</v>
      </c>
    </row>
    <row r="115" spans="1:11" x14ac:dyDescent="0.2">
      <c r="A115" s="12" t="str">
        <f t="shared" si="1"/>
        <v>8172 19 25031 02 0000 150</v>
      </c>
      <c r="B115" s="13">
        <v>817</v>
      </c>
      <c r="C115" s="13" t="s">
        <v>149</v>
      </c>
      <c r="D115" s="17">
        <v>-20000</v>
      </c>
      <c r="F115" s="21">
        <v>825</v>
      </c>
      <c r="G115" s="21" t="s">
        <v>101</v>
      </c>
      <c r="H115" s="24">
        <v>14079000</v>
      </c>
      <c r="I115" s="19">
        <f>IFERROR(VLOOKUP(F115&amp;G115,#REF!,8,FALSE),0)</f>
        <v>0</v>
      </c>
      <c r="J115" s="19">
        <f>IFERROR(VLOOKUP(F115&amp;G115,#REF!,14,FALSE),0)</f>
        <v>0</v>
      </c>
      <c r="K115" s="19">
        <f>IFERROR(VLOOKUP(F115&amp;G115,#REF!,19,FALSE),0)</f>
        <v>0</v>
      </c>
    </row>
    <row r="116" spans="1:11" x14ac:dyDescent="0.2">
      <c r="A116" s="12" t="str">
        <f t="shared" si="1"/>
        <v>8172 19 25035 02 0000 150</v>
      </c>
      <c r="B116" s="13">
        <v>817</v>
      </c>
      <c r="C116" s="13" t="s">
        <v>150</v>
      </c>
      <c r="D116" s="17">
        <v>-220.81</v>
      </c>
      <c r="F116" s="21">
        <v>825</v>
      </c>
      <c r="G116" s="21" t="s">
        <v>136</v>
      </c>
      <c r="H116" s="24">
        <v>121289.9</v>
      </c>
      <c r="I116" s="19">
        <f>IFERROR(VLOOKUP(F116&amp;G116,#REF!,8,FALSE),0)</f>
        <v>0</v>
      </c>
      <c r="J116" s="19">
        <f>IFERROR(VLOOKUP(F116&amp;G116,#REF!,14,FALSE),0)</f>
        <v>0</v>
      </c>
      <c r="K116" s="19">
        <f>IFERROR(VLOOKUP(F116&amp;G116,#REF!,19,FALSE),0)</f>
        <v>0</v>
      </c>
    </row>
    <row r="117" spans="1:11" x14ac:dyDescent="0.2">
      <c r="A117" s="12" t="str">
        <f t="shared" si="1"/>
        <v>8172 19 25043 02 0000 150</v>
      </c>
      <c r="B117" s="13">
        <v>817</v>
      </c>
      <c r="C117" s="13" t="s">
        <v>151</v>
      </c>
      <c r="D117" s="17">
        <v>-165770.21</v>
      </c>
      <c r="F117" s="21">
        <v>825</v>
      </c>
      <c r="G117" s="21" t="s">
        <v>138</v>
      </c>
      <c r="H117" s="24">
        <v>9000</v>
      </c>
      <c r="I117" s="19">
        <f>IFERROR(VLOOKUP(F117&amp;G117,#REF!,8,FALSE),0)</f>
        <v>0</v>
      </c>
      <c r="J117" s="19">
        <f>IFERROR(VLOOKUP(F117&amp;G117,#REF!,14,FALSE),0)</f>
        <v>0</v>
      </c>
      <c r="K117" s="19">
        <f>IFERROR(VLOOKUP(F117&amp;G117,#REF!,19,FALSE),0)</f>
        <v>0</v>
      </c>
    </row>
    <row r="118" spans="1:11" x14ac:dyDescent="0.2">
      <c r="A118" s="12" t="str">
        <f t="shared" si="1"/>
        <v>8172 19 25054 02 0000 150</v>
      </c>
      <c r="B118" s="13">
        <v>817</v>
      </c>
      <c r="C118" s="13" t="s">
        <v>152</v>
      </c>
      <c r="D118" s="17">
        <v>-350415.95</v>
      </c>
      <c r="F118" s="21">
        <v>825</v>
      </c>
      <c r="G118" s="21" t="s">
        <v>159</v>
      </c>
      <c r="H118" s="24">
        <v>-188790.49</v>
      </c>
      <c r="I118" s="19">
        <f>IFERROR(VLOOKUP(F118&amp;G118,#REF!,8,FALSE),0)</f>
        <v>0</v>
      </c>
      <c r="J118" s="19">
        <f>IFERROR(VLOOKUP(F118&amp;G118,#REF!,14,FALSE),0)</f>
        <v>0</v>
      </c>
      <c r="K118" s="19">
        <f>IFERROR(VLOOKUP(F118&amp;G118,#REF!,19,FALSE),0)</f>
        <v>0</v>
      </c>
    </row>
    <row r="119" spans="1:11" x14ac:dyDescent="0.2">
      <c r="A119" s="12" t="str">
        <f t="shared" si="1"/>
        <v>8172 19 25055 02 0000 150</v>
      </c>
      <c r="B119" s="13">
        <v>817</v>
      </c>
      <c r="C119" s="13" t="s">
        <v>153</v>
      </c>
      <c r="D119" s="17">
        <v>-1960.6</v>
      </c>
      <c r="F119" s="21">
        <v>832</v>
      </c>
      <c r="G119" s="21" t="s">
        <v>10</v>
      </c>
      <c r="H119" s="24">
        <v>4377100</v>
      </c>
      <c r="I119" s="19">
        <f>IFERROR(VLOOKUP(F119&amp;G119,#REF!,8,FALSE),0)</f>
        <v>0</v>
      </c>
      <c r="J119" s="19">
        <f>IFERROR(VLOOKUP(F119&amp;G119,#REF!,14,FALSE),0)</f>
        <v>0</v>
      </c>
      <c r="K119" s="19">
        <f>IFERROR(VLOOKUP(F119&amp;G119,#REF!,19,FALSE),0)</f>
        <v>0</v>
      </c>
    </row>
    <row r="120" spans="1:11" x14ac:dyDescent="0.2">
      <c r="A120" s="12" t="str">
        <f t="shared" si="1"/>
        <v>8172 19 25442 02 0000 150</v>
      </c>
      <c r="B120" s="13">
        <v>817</v>
      </c>
      <c r="C120" s="13" t="s">
        <v>154</v>
      </c>
      <c r="D120" s="17">
        <v>-324836.61</v>
      </c>
      <c r="F120" s="21">
        <v>832</v>
      </c>
      <c r="G120" s="21" t="s">
        <v>127</v>
      </c>
      <c r="H120" s="24">
        <v>252331300</v>
      </c>
      <c r="I120" s="19">
        <f>IFERROR(VLOOKUP(F120&amp;G120,#REF!,8,FALSE),0)</f>
        <v>0</v>
      </c>
      <c r="J120" s="19">
        <f>IFERROR(VLOOKUP(F120&amp;G120,#REF!,14,FALSE),0)</f>
        <v>0</v>
      </c>
      <c r="K120" s="19">
        <f>IFERROR(VLOOKUP(F120&amp;G120,#REF!,19,FALSE),0)</f>
        <v>0</v>
      </c>
    </row>
    <row r="121" spans="1:11" x14ac:dyDescent="0.2">
      <c r="A121" s="12" t="str">
        <f t="shared" si="1"/>
        <v>8172 19 25446 02 0000 150</v>
      </c>
      <c r="B121" s="13">
        <v>817</v>
      </c>
      <c r="C121" s="13" t="s">
        <v>155</v>
      </c>
      <c r="D121" s="17">
        <v>-891503</v>
      </c>
      <c r="F121" s="21">
        <v>832</v>
      </c>
      <c r="G121" s="21" t="s">
        <v>175</v>
      </c>
      <c r="H121" s="24">
        <v>-317700.02</v>
      </c>
      <c r="I121" s="19">
        <f>IFERROR(VLOOKUP(F121&amp;G121,#REF!,8,FALSE),0)</f>
        <v>0</v>
      </c>
      <c r="J121" s="19">
        <f>IFERROR(VLOOKUP(F121&amp;G121,#REF!,14,FALSE),0)</f>
        <v>0</v>
      </c>
      <c r="K121" s="19">
        <f>IFERROR(VLOOKUP(F121&amp;G121,#REF!,19,FALSE),0)</f>
        <v>0</v>
      </c>
    </row>
    <row r="122" spans="1:11" x14ac:dyDescent="0.2">
      <c r="A122" s="12" t="str">
        <f t="shared" si="1"/>
        <v>8172 19 25541 02 0000 150</v>
      </c>
      <c r="B122" s="13">
        <v>817</v>
      </c>
      <c r="C122" s="13" t="s">
        <v>156</v>
      </c>
      <c r="D122" s="17">
        <v>-746419.55</v>
      </c>
      <c r="F122" s="21">
        <v>832</v>
      </c>
      <c r="G122" s="21" t="s">
        <v>176</v>
      </c>
      <c r="H122" s="24">
        <v>-223082.03</v>
      </c>
      <c r="I122" s="19">
        <f>IFERROR(VLOOKUP(F122&amp;G122,#REF!,8,FALSE),0)</f>
        <v>0</v>
      </c>
      <c r="J122" s="19">
        <f>IFERROR(VLOOKUP(F122&amp;G122,#REF!,14,FALSE),0)</f>
        <v>0</v>
      </c>
      <c r="K122" s="19">
        <f>IFERROR(VLOOKUP(F122&amp;G122,#REF!,19,FALSE),0)</f>
        <v>0</v>
      </c>
    </row>
    <row r="123" spans="1:11" x14ac:dyDescent="0.2">
      <c r="A123" s="12" t="str">
        <f t="shared" si="1"/>
        <v>8172 19 25542 02 0000 150</v>
      </c>
      <c r="B123" s="13">
        <v>817</v>
      </c>
      <c r="C123" s="13" t="s">
        <v>157</v>
      </c>
      <c r="D123" s="17">
        <v>-749310.19</v>
      </c>
      <c r="F123" s="21">
        <v>836</v>
      </c>
      <c r="G123" s="21" t="s">
        <v>120</v>
      </c>
      <c r="H123" s="24">
        <v>312604800</v>
      </c>
      <c r="I123" s="19">
        <f>IFERROR(VLOOKUP(F123&amp;G123,#REF!,8,FALSE),0)</f>
        <v>0</v>
      </c>
      <c r="J123" s="19">
        <f>IFERROR(VLOOKUP(F123&amp;G123,#REF!,14,FALSE),0)</f>
        <v>0</v>
      </c>
      <c r="K123" s="19">
        <f>IFERROR(VLOOKUP(F123&amp;G123,#REF!,19,FALSE),0)</f>
        <v>0</v>
      </c>
    </row>
    <row r="124" spans="1:11" x14ac:dyDescent="0.2">
      <c r="A124" s="12" t="str">
        <f t="shared" si="1"/>
        <v>8172 19 25543 02 0000 150</v>
      </c>
      <c r="B124" s="13">
        <v>817</v>
      </c>
      <c r="C124" s="13" t="s">
        <v>158</v>
      </c>
      <c r="D124" s="17">
        <v>-189903.46</v>
      </c>
      <c r="F124" s="21">
        <v>836</v>
      </c>
      <c r="G124" s="21" t="s">
        <v>135</v>
      </c>
      <c r="H124" s="24">
        <v>7872.4</v>
      </c>
      <c r="I124" s="19">
        <f>IFERROR(VLOOKUP(F124&amp;G124,#REF!,8,FALSE),0)</f>
        <v>0</v>
      </c>
      <c r="J124" s="19">
        <f>IFERROR(VLOOKUP(F124&amp;G124,#REF!,14,FALSE),0)</f>
        <v>0</v>
      </c>
      <c r="K124" s="19">
        <f>IFERROR(VLOOKUP(F124&amp;G124,#REF!,19,FALSE),0)</f>
        <v>0</v>
      </c>
    </row>
    <row r="125" spans="1:11" x14ac:dyDescent="0.2">
      <c r="A125" s="12" t="str">
        <f t="shared" si="1"/>
        <v>8172 19 90000 02 0000 150</v>
      </c>
      <c r="B125" s="13">
        <v>817</v>
      </c>
      <c r="C125" s="13" t="s">
        <v>159</v>
      </c>
      <c r="D125" s="17">
        <v>-286564.93</v>
      </c>
      <c r="F125" s="21">
        <v>836</v>
      </c>
      <c r="G125" s="21" t="s">
        <v>177</v>
      </c>
      <c r="H125" s="24">
        <v>-3398.34</v>
      </c>
      <c r="I125" s="19">
        <f>IFERROR(VLOOKUP(F125&amp;G125,#REF!,8,FALSE),0)</f>
        <v>0</v>
      </c>
      <c r="J125" s="19">
        <f>IFERROR(VLOOKUP(F125&amp;G125,#REF!,14,FALSE),0)</f>
        <v>0</v>
      </c>
      <c r="K125" s="19">
        <f>IFERROR(VLOOKUP(F125&amp;G125,#REF!,19,FALSE),0)</f>
        <v>0</v>
      </c>
    </row>
    <row r="126" spans="1:11" x14ac:dyDescent="0.2">
      <c r="A126" s="12" t="str">
        <f t="shared" si="1"/>
        <v>8192 19 25495 02 0000 150</v>
      </c>
      <c r="B126" s="13">
        <v>819</v>
      </c>
      <c r="C126" s="13" t="s">
        <v>160</v>
      </c>
      <c r="D126" s="17">
        <v>-47836.31</v>
      </c>
      <c r="F126" s="21">
        <v>837</v>
      </c>
      <c r="G126" s="21" t="s">
        <v>137</v>
      </c>
      <c r="H126" s="24">
        <v>3898395</v>
      </c>
      <c r="I126" s="19">
        <f>IFERROR(VLOOKUP(F126&amp;G126,#REF!,8,FALSE),0)</f>
        <v>0</v>
      </c>
      <c r="J126" s="19">
        <f>IFERROR(VLOOKUP(F126&amp;G126,#REF!,14,FALSE),0)</f>
        <v>0</v>
      </c>
      <c r="K126" s="19">
        <f>IFERROR(VLOOKUP(F126&amp;G126,#REF!,19,FALSE),0)</f>
        <v>0</v>
      </c>
    </row>
    <row r="127" spans="1:11" x14ac:dyDescent="0.2">
      <c r="A127" s="12" t="str">
        <f t="shared" si="1"/>
        <v>8192 19 45420 02 0000 150</v>
      </c>
      <c r="B127" s="13">
        <v>819</v>
      </c>
      <c r="C127" s="14" t="s">
        <v>161</v>
      </c>
      <c r="D127" s="17">
        <v>-140456</v>
      </c>
      <c r="F127" s="21">
        <v>840</v>
      </c>
      <c r="G127" s="21" t="s">
        <v>5</v>
      </c>
      <c r="H127" s="24">
        <v>30715900</v>
      </c>
      <c r="I127" s="19">
        <f>IFERROR(VLOOKUP(F127&amp;G127,#REF!,8,FALSE),0)</f>
        <v>0</v>
      </c>
      <c r="J127" s="19">
        <f>IFERROR(VLOOKUP(F127&amp;G127,#REF!,14,FALSE),0)</f>
        <v>0</v>
      </c>
      <c r="K127" s="19">
        <f>IFERROR(VLOOKUP(F127&amp;G127,#REF!,19,FALSE),0)</f>
        <v>0</v>
      </c>
    </row>
    <row r="128" spans="1:11" x14ac:dyDescent="0.2">
      <c r="A128" s="12" t="str">
        <f t="shared" si="1"/>
        <v>8192 19 45390 02 0000 150</v>
      </c>
      <c r="B128" s="13">
        <v>819</v>
      </c>
      <c r="C128" s="13" t="s">
        <v>162</v>
      </c>
      <c r="D128" s="17">
        <v>-1986625.4300000002</v>
      </c>
      <c r="F128" s="21">
        <v>840</v>
      </c>
      <c r="G128" s="21" t="s">
        <v>137</v>
      </c>
      <c r="H128" s="24">
        <v>210728.59</v>
      </c>
      <c r="I128" s="19">
        <f>IFERROR(VLOOKUP(F128&amp;G128,#REF!,8,FALSE),0)</f>
        <v>0</v>
      </c>
      <c r="J128" s="19">
        <f>IFERROR(VLOOKUP(F128&amp;G128,#REF!,14,FALSE),0)</f>
        <v>0</v>
      </c>
      <c r="K128" s="19">
        <f>IFERROR(VLOOKUP(F128&amp;G128,#REF!,19,FALSE),0)</f>
        <v>0</v>
      </c>
    </row>
    <row r="129" spans="1:11" x14ac:dyDescent="0.2">
      <c r="A129" s="12" t="str">
        <f t="shared" si="1"/>
        <v>8212 19 25027 02 0000 150</v>
      </c>
      <c r="B129" s="13">
        <v>821</v>
      </c>
      <c r="C129" s="13" t="s">
        <v>163</v>
      </c>
      <c r="D129" s="17">
        <v>-695332.38</v>
      </c>
      <c r="F129" s="21">
        <v>840</v>
      </c>
      <c r="G129" s="21" t="s">
        <v>142</v>
      </c>
      <c r="H129" s="24">
        <v>1268250</v>
      </c>
      <c r="I129" s="19">
        <f>IFERROR(VLOOKUP(F129&amp;G129,#REF!,8,FALSE),0)</f>
        <v>0</v>
      </c>
      <c r="J129" s="19">
        <f>IFERROR(VLOOKUP(F129&amp;G129,#REF!,14,FALSE),0)</f>
        <v>0</v>
      </c>
      <c r="K129" s="19">
        <f>IFERROR(VLOOKUP(F129&amp;G129,#REF!,19,FALSE),0)</f>
        <v>0</v>
      </c>
    </row>
    <row r="130" spans="1:11" x14ac:dyDescent="0.2">
      <c r="A130" s="12" t="str">
        <f t="shared" si="1"/>
        <v>8212 19 25084 02 0000 150</v>
      </c>
      <c r="B130" s="13">
        <v>821</v>
      </c>
      <c r="C130" s="13" t="s">
        <v>164</v>
      </c>
      <c r="D130" s="17">
        <v>-62946.1</v>
      </c>
      <c r="F130" s="21">
        <v>840</v>
      </c>
      <c r="G130" s="21" t="s">
        <v>178</v>
      </c>
      <c r="H130" s="24">
        <v>-15943567.280000001</v>
      </c>
      <c r="I130" s="19">
        <f>IFERROR(VLOOKUP(F130&amp;G130,#REF!,8,FALSE),0)</f>
        <v>0</v>
      </c>
      <c r="J130" s="19">
        <f>IFERROR(VLOOKUP(F130&amp;G130,#REF!,14,FALSE),0)</f>
        <v>0</v>
      </c>
      <c r="K130" s="19">
        <f>IFERROR(VLOOKUP(F130&amp;G130,#REF!,19,FALSE),0)</f>
        <v>0</v>
      </c>
    </row>
    <row r="131" spans="1:11" x14ac:dyDescent="0.2">
      <c r="A131" s="12" t="str">
        <f t="shared" ref="A131:A155" si="2">B131&amp;C131</f>
        <v>8212 19 25462 02 0000 150</v>
      </c>
      <c r="B131" s="13">
        <v>821</v>
      </c>
      <c r="C131" s="13" t="s">
        <v>165</v>
      </c>
      <c r="D131" s="17">
        <v>-5488.75</v>
      </c>
      <c r="F131" s="21">
        <v>842</v>
      </c>
      <c r="G131" s="21" t="s">
        <v>117</v>
      </c>
      <c r="H131" s="24">
        <v>27649800</v>
      </c>
      <c r="I131" s="19">
        <f>IFERROR(VLOOKUP(F131&amp;G131,#REF!,8,FALSE),0)</f>
        <v>0</v>
      </c>
      <c r="J131" s="19">
        <f>IFERROR(VLOOKUP(F131&amp;G131,#REF!,14,FALSE),0)</f>
        <v>0</v>
      </c>
      <c r="K131" s="19">
        <f>IFERROR(VLOOKUP(F131&amp;G131,#REF!,19,FALSE),0)</f>
        <v>0</v>
      </c>
    </row>
    <row r="132" spans="1:11" x14ac:dyDescent="0.2">
      <c r="A132" s="12" t="str">
        <f t="shared" si="2"/>
        <v>8212 19 35130 02 0000 150</v>
      </c>
      <c r="B132" s="13">
        <v>821</v>
      </c>
      <c r="C132" s="13" t="s">
        <v>166</v>
      </c>
      <c r="D132" s="17">
        <v>-16775.189999999999</v>
      </c>
      <c r="F132" s="21">
        <v>842</v>
      </c>
      <c r="G132" s="21" t="s">
        <v>118</v>
      </c>
      <c r="H132" s="24">
        <v>3095800</v>
      </c>
      <c r="I132" s="19">
        <f>IFERROR(VLOOKUP(F132&amp;G132,#REF!,8,FALSE),0)</f>
        <v>0</v>
      </c>
      <c r="J132" s="19">
        <f>IFERROR(VLOOKUP(F132&amp;G132,#REF!,14,FALSE),0)</f>
        <v>0</v>
      </c>
      <c r="K132" s="19">
        <f>IFERROR(VLOOKUP(F132&amp;G132,#REF!,19,FALSE),0)</f>
        <v>0</v>
      </c>
    </row>
    <row r="133" spans="1:11" x14ac:dyDescent="0.2">
      <c r="A133" s="12" t="str">
        <f t="shared" si="2"/>
        <v>8212 19 35137 02 0000 150</v>
      </c>
      <c r="B133" s="13">
        <v>821</v>
      </c>
      <c r="C133" s="13" t="s">
        <v>167</v>
      </c>
      <c r="D133" s="17">
        <v>-10285683.98</v>
      </c>
      <c r="F133" s="21">
        <v>842</v>
      </c>
      <c r="G133" s="21" t="s">
        <v>137</v>
      </c>
      <c r="H133" s="24">
        <v>200</v>
      </c>
      <c r="I133" s="19">
        <f>IFERROR(VLOOKUP(F133&amp;G133,#REF!,8,FALSE),0)</f>
        <v>0</v>
      </c>
      <c r="J133" s="19">
        <f>IFERROR(VLOOKUP(F133&amp;G133,#REF!,14,FALSE),0)</f>
        <v>0</v>
      </c>
      <c r="K133" s="19">
        <f>IFERROR(VLOOKUP(F133&amp;G133,#REF!,19,FALSE),0)</f>
        <v>0</v>
      </c>
    </row>
    <row r="134" spans="1:11" x14ac:dyDescent="0.2">
      <c r="A134" s="12" t="str">
        <f t="shared" si="2"/>
        <v>8212 19 35194 02 0000 150</v>
      </c>
      <c r="B134" s="13">
        <v>821</v>
      </c>
      <c r="C134" s="13" t="s">
        <v>168</v>
      </c>
      <c r="D134" s="17">
        <v>-1479.41</v>
      </c>
      <c r="F134" s="21">
        <v>842</v>
      </c>
      <c r="G134" s="21" t="s">
        <v>143</v>
      </c>
      <c r="H134" s="24">
        <v>10145.51</v>
      </c>
      <c r="I134" s="19">
        <f>IFERROR(VLOOKUP(F134&amp;G134,#REF!,8,FALSE),0)</f>
        <v>0</v>
      </c>
      <c r="J134" s="19">
        <f>IFERROR(VLOOKUP(F134&amp;G134,#REF!,14,FALSE),0)</f>
        <v>0</v>
      </c>
      <c r="K134" s="19">
        <f>IFERROR(VLOOKUP(F134&amp;G134,#REF!,19,FALSE),0)</f>
        <v>0</v>
      </c>
    </row>
    <row r="135" spans="1:11" x14ac:dyDescent="0.2">
      <c r="A135" s="12" t="str">
        <f t="shared" si="2"/>
        <v>8212 19 35220 02 0000 150</v>
      </c>
      <c r="B135" s="13">
        <v>821</v>
      </c>
      <c r="C135" s="13" t="s">
        <v>169</v>
      </c>
      <c r="D135" s="17">
        <v>-1393.43</v>
      </c>
      <c r="F135" s="21">
        <v>842</v>
      </c>
      <c r="G135" s="21" t="s">
        <v>179</v>
      </c>
      <c r="H135" s="24">
        <v>-10145.51</v>
      </c>
      <c r="I135" s="19">
        <f>IFERROR(VLOOKUP(F135&amp;G135,#REF!,8,FALSE),0)</f>
        <v>0</v>
      </c>
      <c r="J135" s="19">
        <f>IFERROR(VLOOKUP(F135&amp;G135,#REF!,14,FALSE),0)</f>
        <v>0</v>
      </c>
      <c r="K135" s="19">
        <f>IFERROR(VLOOKUP(F135&amp;G135,#REF!,19,FALSE),0)</f>
        <v>0</v>
      </c>
    </row>
    <row r="136" spans="1:11" x14ac:dyDescent="0.2">
      <c r="A136" s="12" t="str">
        <f t="shared" si="2"/>
        <v>8212 19 35250 02 0000 150</v>
      </c>
      <c r="B136" s="13">
        <v>821</v>
      </c>
      <c r="C136" s="13" t="s">
        <v>170</v>
      </c>
      <c r="D136" s="17">
        <v>-1140831.3400000001</v>
      </c>
      <c r="F136" s="21" t="s">
        <v>95</v>
      </c>
      <c r="G136" s="22"/>
      <c r="H136" s="24">
        <v>30524446913.160004</v>
      </c>
      <c r="I136" s="19"/>
    </row>
    <row r="137" spans="1:11" x14ac:dyDescent="0.2">
      <c r="A137" s="12" t="str">
        <f t="shared" si="2"/>
        <v>8212 19 35260 02 0000 150</v>
      </c>
      <c r="B137" s="13">
        <v>821</v>
      </c>
      <c r="C137" s="13" t="s">
        <v>171</v>
      </c>
      <c r="D137" s="17">
        <v>-11473.52</v>
      </c>
      <c r="F137" s="22"/>
      <c r="G137" s="22" t="s">
        <v>180</v>
      </c>
      <c r="H137" s="19">
        <v>0</v>
      </c>
      <c r="I137" s="19">
        <f>IFERROR(VLOOKUP(F137&amp;G137,#REF!,8,FALSE),0)</f>
        <v>0</v>
      </c>
      <c r="J137" s="19">
        <f>IFERROR(VLOOKUP(F137&amp;G137,#REF!,14,FALSE),0)</f>
        <v>0</v>
      </c>
      <c r="K137" s="19">
        <f>IFERROR(VLOOKUP(F137&amp;G137,#REF!,19,FALSE),0)</f>
        <v>0</v>
      </c>
    </row>
    <row r="138" spans="1:11" x14ac:dyDescent="0.2">
      <c r="A138" s="12" t="str">
        <f t="shared" si="2"/>
        <v>8212 19 35270 02 0000 150</v>
      </c>
      <c r="B138" s="13">
        <v>821</v>
      </c>
      <c r="C138" s="13" t="s">
        <v>172</v>
      </c>
      <c r="D138" s="17">
        <v>-9569.4599999999991</v>
      </c>
      <c r="F138" s="22"/>
      <c r="G138" s="22" t="s">
        <v>181</v>
      </c>
      <c r="H138" s="19">
        <v>0</v>
      </c>
      <c r="I138" s="19">
        <f>IFERROR(VLOOKUP(F138&amp;G138,#REF!,8,FALSE),0)</f>
        <v>0</v>
      </c>
      <c r="J138" s="19">
        <f>IFERROR(VLOOKUP(F138&amp;G138,#REF!,14,FALSE),0)</f>
        <v>0</v>
      </c>
      <c r="K138" s="19">
        <f>IFERROR(VLOOKUP(F138&amp;G138,#REF!,19,FALSE),0)</f>
        <v>0</v>
      </c>
    </row>
    <row r="139" spans="1:11" x14ac:dyDescent="0.2">
      <c r="A139" s="12" t="str">
        <f t="shared" si="2"/>
        <v>8212 19 35380 02 0000 150</v>
      </c>
      <c r="B139" s="13">
        <v>821</v>
      </c>
      <c r="C139" s="13" t="s">
        <v>173</v>
      </c>
      <c r="D139" s="17">
        <v>-178486.94999999998</v>
      </c>
      <c r="F139" s="22"/>
      <c r="G139" s="22" t="s">
        <v>182</v>
      </c>
      <c r="H139" s="19">
        <v>0</v>
      </c>
      <c r="I139" s="19">
        <f>IFERROR(VLOOKUP(F139&amp;G139,#REF!,8,FALSE),0)</f>
        <v>0</v>
      </c>
      <c r="J139" s="19">
        <f>IFERROR(VLOOKUP(F139&amp;G139,#REF!,14,FALSE),0)</f>
        <v>0</v>
      </c>
      <c r="K139" s="19">
        <f>IFERROR(VLOOKUP(F139&amp;G139,#REF!,19,FALSE),0)</f>
        <v>0</v>
      </c>
    </row>
    <row r="140" spans="1:11" x14ac:dyDescent="0.2">
      <c r="A140" s="12" t="str">
        <f t="shared" si="2"/>
        <v>8212 19 45612 02 0000 150</v>
      </c>
      <c r="B140" s="13">
        <v>821</v>
      </c>
      <c r="C140" s="13" t="s">
        <v>174</v>
      </c>
      <c r="D140" s="17">
        <v>-1110731</v>
      </c>
      <c r="F140" s="22"/>
      <c r="G140" s="22" t="s">
        <v>183</v>
      </c>
      <c r="H140" s="19">
        <v>0</v>
      </c>
      <c r="I140" s="19">
        <f>IFERROR(VLOOKUP(F140&amp;G140,#REF!,8,FALSE),0)</f>
        <v>0</v>
      </c>
      <c r="J140" s="19">
        <f>IFERROR(VLOOKUP(F140&amp;G140,#REF!,14,FALSE),0)</f>
        <v>0</v>
      </c>
      <c r="K140" s="19">
        <f>IFERROR(VLOOKUP(F140&amp;G140,#REF!,19,FALSE),0)</f>
        <v>0</v>
      </c>
    </row>
    <row r="141" spans="1:11" x14ac:dyDescent="0.2">
      <c r="A141" s="12" t="str">
        <f t="shared" si="2"/>
        <v>8252 19 90000 02 0000 150</v>
      </c>
      <c r="B141" s="13">
        <v>825</v>
      </c>
      <c r="C141" s="13" t="s">
        <v>159</v>
      </c>
      <c r="D141" s="17">
        <v>-188790.49</v>
      </c>
      <c r="F141" s="22"/>
      <c r="G141" s="22" t="s">
        <v>184</v>
      </c>
      <c r="H141" s="19">
        <v>0</v>
      </c>
      <c r="I141" s="19">
        <f>IFERROR(VLOOKUP(F141&amp;G141,#REF!,8,FALSE),0)</f>
        <v>0</v>
      </c>
      <c r="J141" s="19">
        <f>IFERROR(VLOOKUP(F141&amp;G141,#REF!,14,FALSE),0)</f>
        <v>0</v>
      </c>
      <c r="K141" s="19">
        <f>IFERROR(VLOOKUP(F141&amp;G141,#REF!,19,FALSE),0)</f>
        <v>0</v>
      </c>
    </row>
    <row r="142" spans="1:11" x14ac:dyDescent="0.2">
      <c r="A142" s="12" t="str">
        <f t="shared" si="2"/>
        <v>8322 19 35290 02 0000 150</v>
      </c>
      <c r="B142" s="13">
        <v>832</v>
      </c>
      <c r="C142" s="14" t="s">
        <v>175</v>
      </c>
      <c r="D142" s="17">
        <v>-214575.32</v>
      </c>
      <c r="F142" s="22"/>
      <c r="G142" s="22" t="s">
        <v>185</v>
      </c>
      <c r="H142" s="19">
        <v>0</v>
      </c>
      <c r="I142" s="19">
        <f>IFERROR(VLOOKUP(F142&amp;G142,#REF!,8,FALSE),0)</f>
        <v>0</v>
      </c>
      <c r="J142" s="19">
        <f>IFERROR(VLOOKUP(F142&amp;G142,#REF!,14,FALSE),0)</f>
        <v>0</v>
      </c>
      <c r="K142" s="19">
        <f>IFERROR(VLOOKUP(F142&amp;G142,#REF!,19,FALSE),0)</f>
        <v>0</v>
      </c>
    </row>
    <row r="143" spans="1:11" x14ac:dyDescent="0.2">
      <c r="A143" s="12" t="str">
        <f t="shared" si="2"/>
        <v>8322 19 35290 02 0000 150</v>
      </c>
      <c r="B143" s="13">
        <v>832</v>
      </c>
      <c r="C143" s="14" t="s">
        <v>175</v>
      </c>
      <c r="D143" s="17">
        <v>-103124.7</v>
      </c>
      <c r="F143" s="22"/>
      <c r="G143" s="22" t="s">
        <v>186</v>
      </c>
      <c r="H143" s="19">
        <v>0</v>
      </c>
      <c r="I143" s="19">
        <f>IFERROR(VLOOKUP(F143&amp;G143,#REF!,8,FALSE),0)</f>
        <v>0</v>
      </c>
      <c r="J143" s="19">
        <f>IFERROR(VLOOKUP(F143&amp;G143,#REF!,14,FALSE),0)</f>
        <v>0</v>
      </c>
      <c r="K143" s="19">
        <f>IFERROR(VLOOKUP(F143&amp;G143,#REF!,19,FALSE),0)</f>
        <v>0</v>
      </c>
    </row>
    <row r="144" spans="1:11" x14ac:dyDescent="0.2">
      <c r="A144" s="12" t="str">
        <f t="shared" si="2"/>
        <v>8322 19 25470 02 0000 150</v>
      </c>
      <c r="B144" s="13">
        <v>832</v>
      </c>
      <c r="C144" s="14" t="s">
        <v>176</v>
      </c>
      <c r="D144" s="17">
        <v>-223082.03</v>
      </c>
      <c r="F144" s="22"/>
      <c r="G144" s="22" t="s">
        <v>187</v>
      </c>
      <c r="H144" s="19">
        <v>0</v>
      </c>
      <c r="I144" s="19">
        <f>IFERROR(VLOOKUP(F144&amp;G144,#REF!,8,FALSE),0)</f>
        <v>0</v>
      </c>
      <c r="J144" s="19">
        <f>IFERROR(VLOOKUP(F144&amp;G144,#REF!,14,FALSE),0)</f>
        <v>0</v>
      </c>
      <c r="K144" s="19">
        <f>IFERROR(VLOOKUP(F144&amp;G144,#REF!,19,FALSE),0)</f>
        <v>0</v>
      </c>
    </row>
    <row r="145" spans="1:11" x14ac:dyDescent="0.2">
      <c r="A145" s="12" t="str">
        <f t="shared" si="2"/>
        <v>8362 19 35129 02 0000 150</v>
      </c>
      <c r="B145" s="13">
        <v>836</v>
      </c>
      <c r="C145" s="14" t="s">
        <v>177</v>
      </c>
      <c r="D145" s="17">
        <v>-3398.34</v>
      </c>
      <c r="F145" s="22"/>
      <c r="G145" s="22" t="s">
        <v>188</v>
      </c>
      <c r="H145" s="19">
        <v>0</v>
      </c>
      <c r="I145" s="19">
        <f>IFERROR(VLOOKUP(F145&amp;G145,#REF!,8,FALSE),0)</f>
        <v>0</v>
      </c>
      <c r="J145" s="19">
        <f>IFERROR(VLOOKUP(F145&amp;G145,#REF!,14,FALSE),0)</f>
        <v>0</v>
      </c>
      <c r="K145" s="19">
        <f>IFERROR(VLOOKUP(F145&amp;G145,#REF!,19,FALSE),0)</f>
        <v>0</v>
      </c>
    </row>
    <row r="146" spans="1:11" x14ac:dyDescent="0.2">
      <c r="A146" s="12" t="str">
        <f t="shared" si="2"/>
        <v>8402 19 25064 02 0000 150</v>
      </c>
      <c r="B146" s="13">
        <v>840</v>
      </c>
      <c r="C146" s="13" t="s">
        <v>178</v>
      </c>
      <c r="D146" s="17">
        <v>-1268250</v>
      </c>
      <c r="F146" s="22"/>
      <c r="G146" s="22" t="s">
        <v>189</v>
      </c>
      <c r="H146" s="19">
        <v>0</v>
      </c>
      <c r="I146" s="19">
        <f>IFERROR(VLOOKUP(F146&amp;G146,#REF!,8,FALSE),0)</f>
        <v>0</v>
      </c>
      <c r="J146" s="19">
        <f>IFERROR(VLOOKUP(F146&amp;G146,#REF!,14,FALSE),0)</f>
        <v>0</v>
      </c>
      <c r="K146" s="19">
        <f>IFERROR(VLOOKUP(F146&amp;G146,#REF!,19,FALSE),0)</f>
        <v>0</v>
      </c>
    </row>
    <row r="147" spans="1:11" x14ac:dyDescent="0.2">
      <c r="A147" s="12" t="str">
        <f t="shared" si="2"/>
        <v>8402 19 25064 02 0000 150</v>
      </c>
      <c r="B147" s="13">
        <v>840</v>
      </c>
      <c r="C147" s="13" t="s">
        <v>178</v>
      </c>
      <c r="D147" s="17">
        <v>-100000</v>
      </c>
      <c r="F147" s="22"/>
      <c r="G147" s="22" t="s">
        <v>190</v>
      </c>
      <c r="H147" s="19">
        <v>0</v>
      </c>
      <c r="I147" s="19">
        <f>IFERROR(VLOOKUP(F147&amp;G147,#REF!,8,FALSE),0)</f>
        <v>0</v>
      </c>
      <c r="J147" s="19">
        <f>IFERROR(VLOOKUP(F147&amp;G147,#REF!,14,FALSE),0)</f>
        <v>0</v>
      </c>
      <c r="K147" s="19">
        <f>IFERROR(VLOOKUP(F147&amp;G147,#REF!,19,FALSE),0)</f>
        <v>0</v>
      </c>
    </row>
    <row r="148" spans="1:11" x14ac:dyDescent="0.2">
      <c r="A148" s="12" t="str">
        <f t="shared" si="2"/>
        <v>8402 19 25064 02 0000 150</v>
      </c>
      <c r="B148" s="13">
        <v>840</v>
      </c>
      <c r="C148" s="13" t="s">
        <v>178</v>
      </c>
      <c r="D148" s="17">
        <v>-300000</v>
      </c>
      <c r="F148" s="22"/>
      <c r="G148" s="22" t="s">
        <v>191</v>
      </c>
      <c r="H148" s="19">
        <v>0</v>
      </c>
      <c r="I148" s="19">
        <f>IFERROR(VLOOKUP(F148&amp;G148,#REF!,8,FALSE),0)</f>
        <v>0</v>
      </c>
      <c r="J148" s="19">
        <f>IFERROR(VLOOKUP(F148&amp;G148,#REF!,14,FALSE),0)</f>
        <v>0</v>
      </c>
      <c r="K148" s="19">
        <f>IFERROR(VLOOKUP(F148&amp;G148,#REF!,19,FALSE),0)</f>
        <v>0</v>
      </c>
    </row>
    <row r="149" spans="1:11" x14ac:dyDescent="0.2">
      <c r="A149" s="12" t="str">
        <f t="shared" si="2"/>
        <v>8402 19 25064 02 0000 150</v>
      </c>
      <c r="B149" s="13">
        <v>840</v>
      </c>
      <c r="C149" s="13" t="s">
        <v>178</v>
      </c>
      <c r="D149" s="17">
        <v>-193643</v>
      </c>
      <c r="F149" s="22"/>
      <c r="G149" s="22" t="s">
        <v>192</v>
      </c>
      <c r="H149" s="19">
        <v>0</v>
      </c>
      <c r="I149" s="19">
        <f>IFERROR(VLOOKUP(F149&amp;G149,#REF!,8,FALSE),0)</f>
        <v>0</v>
      </c>
      <c r="J149" s="19">
        <f>IFERROR(VLOOKUP(F149&amp;G149,#REF!,14,FALSE),0)</f>
        <v>0</v>
      </c>
      <c r="K149" s="19">
        <f>IFERROR(VLOOKUP(F149&amp;G149,#REF!,19,FALSE),0)</f>
        <v>0</v>
      </c>
    </row>
    <row r="150" spans="1:11" x14ac:dyDescent="0.2">
      <c r="A150" s="12" t="str">
        <f t="shared" si="2"/>
        <v>8402 19 25064 02 0000 150</v>
      </c>
      <c r="B150" s="13">
        <v>840</v>
      </c>
      <c r="C150" s="13" t="s">
        <v>178</v>
      </c>
      <c r="D150" s="17">
        <v>-3051.72</v>
      </c>
      <c r="F150" s="22"/>
      <c r="G150" s="22" t="s">
        <v>193</v>
      </c>
      <c r="H150" s="19">
        <v>0</v>
      </c>
      <c r="I150" s="19">
        <f>IFERROR(VLOOKUP(F150&amp;G150,#REF!,8,FALSE),0)</f>
        <v>0</v>
      </c>
      <c r="J150" s="19">
        <f>IFERROR(VLOOKUP(F150&amp;G150,#REF!,14,FALSE),0)</f>
        <v>0</v>
      </c>
      <c r="K150" s="19">
        <f>IFERROR(VLOOKUP(F150&amp;G150,#REF!,19,FALSE),0)</f>
        <v>0</v>
      </c>
    </row>
    <row r="151" spans="1:11" x14ac:dyDescent="0.2">
      <c r="A151" s="12" t="str">
        <f t="shared" si="2"/>
        <v>8402 19 25064 02 0000 150</v>
      </c>
      <c r="B151" s="13">
        <v>840</v>
      </c>
      <c r="C151" s="13" t="s">
        <v>178</v>
      </c>
      <c r="D151" s="17">
        <v>-15195</v>
      </c>
      <c r="F151" s="22"/>
      <c r="G151" s="22" t="s">
        <v>194</v>
      </c>
      <c r="H151" s="19">
        <v>0</v>
      </c>
      <c r="I151" s="19">
        <f>IFERROR(VLOOKUP(F151&amp;G151,#REF!,8,FALSE),0)</f>
        <v>0</v>
      </c>
      <c r="J151" s="19">
        <f>IFERROR(VLOOKUP(F151&amp;G151,#REF!,14,FALSE),0)</f>
        <v>0</v>
      </c>
      <c r="K151" s="19">
        <f>IFERROR(VLOOKUP(F151&amp;G151,#REF!,19,FALSE),0)</f>
        <v>0</v>
      </c>
    </row>
    <row r="152" spans="1:11" x14ac:dyDescent="0.2">
      <c r="A152" s="12" t="str">
        <f t="shared" si="2"/>
        <v>8402 19 25064 02 0000 150</v>
      </c>
      <c r="B152" s="13">
        <v>840</v>
      </c>
      <c r="C152" s="13" t="s">
        <v>178</v>
      </c>
      <c r="D152" s="17">
        <v>-1014381.58</v>
      </c>
      <c r="F152" s="22"/>
      <c r="G152" s="22" t="s">
        <v>195</v>
      </c>
      <c r="H152" s="19">
        <v>0</v>
      </c>
      <c r="I152" s="19">
        <f>IFERROR(VLOOKUP(F152&amp;G152,#REF!,8,FALSE),0)</f>
        <v>0</v>
      </c>
      <c r="J152" s="19">
        <f>IFERROR(VLOOKUP(F152&amp;G152,#REF!,14,FALSE),0)</f>
        <v>0</v>
      </c>
      <c r="K152" s="19">
        <f>IFERROR(VLOOKUP(F152&amp;G152,#REF!,19,FALSE),0)</f>
        <v>0</v>
      </c>
    </row>
    <row r="153" spans="1:11" x14ac:dyDescent="0.2">
      <c r="A153" s="12" t="str">
        <f t="shared" si="2"/>
        <v>8402 19 25064 02 0000 150</v>
      </c>
      <c r="B153" s="13">
        <v>840</v>
      </c>
      <c r="C153" s="13" t="s">
        <v>178</v>
      </c>
      <c r="D153" s="17">
        <v>-13049045.98</v>
      </c>
      <c r="F153" s="22"/>
      <c r="G153" s="22" t="s">
        <v>196</v>
      </c>
      <c r="H153" s="19">
        <v>0</v>
      </c>
      <c r="I153" s="19">
        <f>IFERROR(VLOOKUP(F153&amp;G153,#REF!,8,FALSE),0)</f>
        <v>0</v>
      </c>
      <c r="J153" s="19">
        <f>IFERROR(VLOOKUP(F153&amp;G153,#REF!,14,FALSE),0)</f>
        <v>0</v>
      </c>
      <c r="K153" s="19">
        <f>IFERROR(VLOOKUP(F153&amp;G153,#REF!,19,FALSE),0)</f>
        <v>0</v>
      </c>
    </row>
    <row r="154" spans="1:11" x14ac:dyDescent="0.2">
      <c r="A154" s="12" t="str">
        <f t="shared" si="2"/>
        <v>8422 19 35118 02 0000 150</v>
      </c>
      <c r="B154" s="13">
        <v>842</v>
      </c>
      <c r="C154" s="13" t="s">
        <v>179</v>
      </c>
      <c r="D154" s="17">
        <v>-3549.22</v>
      </c>
      <c r="G154" s="22" t="s">
        <v>197</v>
      </c>
      <c r="H154" s="19">
        <v>0</v>
      </c>
      <c r="I154" s="19">
        <f>IFERROR(VLOOKUP(F154&amp;G154,#REF!,8,FALSE),0)</f>
        <v>0</v>
      </c>
      <c r="J154" s="19">
        <f>IFERROR(VLOOKUP(F154&amp;G154,#REF!,14,FALSE),0)</f>
        <v>0</v>
      </c>
      <c r="K154" s="19">
        <f>IFERROR(VLOOKUP(F154&amp;G154,#REF!,19,FALSE),0)</f>
        <v>0</v>
      </c>
    </row>
    <row r="155" spans="1:11" x14ac:dyDescent="0.2">
      <c r="A155" s="12" t="str">
        <f t="shared" si="2"/>
        <v>8422 19 35118 02 0000 150</v>
      </c>
      <c r="B155" s="13">
        <v>842</v>
      </c>
      <c r="C155" s="13" t="s">
        <v>179</v>
      </c>
      <c r="D155" s="17">
        <v>-6596.29</v>
      </c>
      <c r="G155" s="22" t="s">
        <v>198</v>
      </c>
      <c r="H155" s="19">
        <v>0</v>
      </c>
      <c r="I155" s="19">
        <f>IFERROR(VLOOKUP(F155&amp;G155,#REF!,8,FALSE),0)</f>
        <v>0</v>
      </c>
      <c r="J155" s="19">
        <f>IFERROR(VLOOKUP(F155&amp;G155,#REF!,14,FALSE),0)</f>
        <v>0</v>
      </c>
      <c r="K155" s="19">
        <f>IFERROR(VLOOKUP(F155&amp;G155,#REF!,19,FALSE),0)</f>
        <v>0</v>
      </c>
    </row>
    <row r="156" spans="1:11" x14ac:dyDescent="0.2">
      <c r="G156" s="22" t="s">
        <v>198</v>
      </c>
      <c r="H156" s="19">
        <v>0</v>
      </c>
      <c r="I156" s="19">
        <v>14024600</v>
      </c>
      <c r="J156" s="19">
        <f>IFERROR(VLOOKUP(F156&amp;G156,#REF!,14,FALSE),0)</f>
        <v>0</v>
      </c>
      <c r="K156" s="19">
        <f>IFERROR(VLOOKUP(F156&amp;G156,#REF!,19,FALSE),0)</f>
        <v>0</v>
      </c>
    </row>
    <row r="157" spans="1:11" x14ac:dyDescent="0.2">
      <c r="G157" s="22" t="s">
        <v>199</v>
      </c>
      <c r="H157" s="19">
        <v>0</v>
      </c>
      <c r="I157" s="19">
        <f>IFERROR(VLOOKUP(F157&amp;G157,#REF!,8,FALSE),0)</f>
        <v>0</v>
      </c>
      <c r="J157" s="19">
        <f>IFERROR(VLOOKUP(F157&amp;G157,#REF!,14,FALSE),0)</f>
        <v>0</v>
      </c>
      <c r="K157" s="19">
        <f>IFERROR(VLOOKUP(F157&amp;G157,#REF!,19,FALSE),0)</f>
        <v>0</v>
      </c>
    </row>
    <row r="158" spans="1:11" x14ac:dyDescent="0.2">
      <c r="G158" s="22" t="s">
        <v>200</v>
      </c>
      <c r="H158" s="19">
        <v>0</v>
      </c>
      <c r="I158" s="19">
        <v>6900000</v>
      </c>
      <c r="J158" s="19">
        <f>IFERROR(VLOOKUP(F158&amp;G158,#REF!,14,FALSE),0)</f>
        <v>0</v>
      </c>
      <c r="K158" s="19">
        <f>IFERROR(VLOOKUP(F158&amp;G158,#REF!,19,FALSE),0)</f>
        <v>0</v>
      </c>
    </row>
    <row r="159" spans="1:11" x14ac:dyDescent="0.2">
      <c r="G159" s="22" t="s">
        <v>200</v>
      </c>
      <c r="H159" s="19">
        <v>0</v>
      </c>
      <c r="I159" s="19">
        <v>6900000</v>
      </c>
      <c r="J159" s="19">
        <f>IFERROR(VLOOKUP(F159&amp;G159,#REF!,14,FALSE),0)</f>
        <v>0</v>
      </c>
      <c r="K159" s="19">
        <f>IFERROR(VLOOKUP(F159&amp;G159,#REF!,19,FALSE),0)</f>
        <v>0</v>
      </c>
    </row>
    <row r="160" spans="1:11" x14ac:dyDescent="0.2">
      <c r="G160" s="22" t="s">
        <v>200</v>
      </c>
      <c r="H160" s="19">
        <v>0</v>
      </c>
      <c r="I160" s="19">
        <v>9988000</v>
      </c>
      <c r="J160" s="19">
        <f>IFERROR(VLOOKUP(F160&amp;G160,#REF!,14,FALSE),0)</f>
        <v>0</v>
      </c>
      <c r="K160" s="19">
        <f>IFERROR(VLOOKUP(F160&amp;G160,#REF!,19,FALSE),0)</f>
        <v>0</v>
      </c>
    </row>
    <row r="161" spans="7:11" x14ac:dyDescent="0.2">
      <c r="G161" s="22" t="s">
        <v>200</v>
      </c>
      <c r="H161" s="19">
        <v>0</v>
      </c>
      <c r="I161" s="19">
        <v>800400</v>
      </c>
      <c r="J161" s="19">
        <f>IFERROR(VLOOKUP(F161&amp;G161,#REF!,14,FALSE),0)</f>
        <v>0</v>
      </c>
      <c r="K161" s="19">
        <f>IFERROR(VLOOKUP(F161&amp;G161,#REF!,19,FALSE),0)</f>
        <v>0</v>
      </c>
    </row>
    <row r="162" spans="7:11" x14ac:dyDescent="0.2">
      <c r="G162" s="22" t="s">
        <v>200</v>
      </c>
      <c r="H162" s="19">
        <v>0</v>
      </c>
      <c r="I162" s="19">
        <v>4255000</v>
      </c>
      <c r="J162" s="19">
        <f>IFERROR(VLOOKUP(F162&amp;G162,#REF!,14,FALSE),0)</f>
        <v>0</v>
      </c>
      <c r="K162" s="19">
        <f>IFERROR(VLOOKUP(F162&amp;G162,#REF!,19,FALSE),0)</f>
        <v>0</v>
      </c>
    </row>
    <row r="163" spans="7:11" x14ac:dyDescent="0.2">
      <c r="G163" s="22" t="s">
        <v>201</v>
      </c>
      <c r="H163" s="19">
        <v>0</v>
      </c>
      <c r="I163" s="19">
        <f>IFERROR(VLOOKUP(F163&amp;G163,#REF!,8,FALSE),0)</f>
        <v>0</v>
      </c>
      <c r="J163" s="19">
        <f>IFERROR(VLOOKUP(F163&amp;G163,#REF!,14,FALSE),0)</f>
        <v>0</v>
      </c>
      <c r="K163" s="19">
        <f>IFERROR(VLOOKUP(F163&amp;G163,#REF!,19,FALSE),0)</f>
        <v>0</v>
      </c>
    </row>
    <row r="164" spans="7:11" x14ac:dyDescent="0.2">
      <c r="G164" s="22" t="s">
        <v>202</v>
      </c>
      <c r="H164" s="19">
        <v>0</v>
      </c>
      <c r="I164" s="19">
        <f>IFERROR(VLOOKUP(F164&amp;G164,#REF!,8,FALSE),0)</f>
        <v>0</v>
      </c>
      <c r="J164" s="19">
        <f>IFERROR(VLOOKUP(F164&amp;G164,#REF!,14,FALSE),0)</f>
        <v>0</v>
      </c>
      <c r="K164" s="19">
        <f>IFERROR(VLOOKUP(F164&amp;G164,#REF!,19,FALSE),0)</f>
        <v>0</v>
      </c>
    </row>
    <row r="165" spans="7:11" x14ac:dyDescent="0.2">
      <c r="G165" s="22" t="s">
        <v>203</v>
      </c>
      <c r="H165" s="19">
        <v>0</v>
      </c>
      <c r="I165" s="19">
        <f>IFERROR(VLOOKUP(F165&amp;G165,#REF!,8,FALSE),0)</f>
        <v>0</v>
      </c>
      <c r="J165" s="19">
        <f>IFERROR(VLOOKUP(F165&amp;G165,#REF!,14,FALSE),0)</f>
        <v>0</v>
      </c>
      <c r="K165" s="19">
        <f>IFERROR(VLOOKUP(F165&amp;G165,#REF!,19,FALSE),0)</f>
        <v>0</v>
      </c>
    </row>
    <row r="166" spans="7:11" x14ac:dyDescent="0.2">
      <c r="G166" s="22" t="s">
        <v>204</v>
      </c>
      <c r="H166" s="19">
        <v>0</v>
      </c>
      <c r="I166" s="19">
        <f>IFERROR(VLOOKUP(F166&amp;G166,#REF!,8,FALSE),0)</f>
        <v>0</v>
      </c>
      <c r="J166" s="19">
        <f>IFERROR(VLOOKUP(F166&amp;G166,#REF!,14,FALSE),0)</f>
        <v>0</v>
      </c>
      <c r="K166" s="19">
        <f>IFERROR(VLOOKUP(F166&amp;G166,#REF!,19,FALSE),0)</f>
        <v>0</v>
      </c>
    </row>
    <row r="167" spans="7:11" x14ac:dyDescent="0.2">
      <c r="G167" s="22" t="s">
        <v>205</v>
      </c>
      <c r="H167" s="19">
        <v>0</v>
      </c>
      <c r="I167" s="19">
        <f>IFERROR(VLOOKUP(F167&amp;G167,#REF!,8,FALSE),0)</f>
        <v>0</v>
      </c>
      <c r="J167" s="19">
        <f>IFERROR(VLOOKUP(F167&amp;G167,#REF!,14,FALSE),0)</f>
        <v>0</v>
      </c>
      <c r="K167" s="19">
        <f>IFERROR(VLOOKUP(F167&amp;G167,#REF!,19,FALSE),0)</f>
        <v>0</v>
      </c>
    </row>
    <row r="168" spans="7:11" x14ac:dyDescent="0.2">
      <c r="G168" s="22" t="s">
        <v>206</v>
      </c>
      <c r="H168" s="19">
        <v>0</v>
      </c>
      <c r="I168" s="19">
        <v>1390100</v>
      </c>
      <c r="J168" s="19">
        <v>23549900</v>
      </c>
      <c r="K168" s="19">
        <v>24517400</v>
      </c>
    </row>
    <row r="169" spans="7:11" x14ac:dyDescent="0.2">
      <c r="G169" s="22" t="s">
        <v>206</v>
      </c>
      <c r="H169" s="19">
        <v>0</v>
      </c>
      <c r="I169" s="19">
        <v>21280500</v>
      </c>
      <c r="J169" s="19">
        <v>38795400</v>
      </c>
      <c r="K169" s="19">
        <v>42313600</v>
      </c>
    </row>
    <row r="170" spans="7:11" x14ac:dyDescent="0.2">
      <c r="G170" s="22" t="s">
        <v>207</v>
      </c>
      <c r="H170" s="19">
        <v>0</v>
      </c>
      <c r="I170" s="19">
        <v>605519500</v>
      </c>
      <c r="J170" s="19">
        <f>IFERROR(VLOOKUP(F170&amp;G170,#REF!,14,FALSE),0)</f>
        <v>0</v>
      </c>
      <c r="K170" s="19">
        <f>IFERROR(VLOOKUP(F170&amp;G170,#REF!,19,FALSE),0)</f>
        <v>0</v>
      </c>
    </row>
    <row r="171" spans="7:11" x14ac:dyDescent="0.2">
      <c r="G171" s="22" t="s">
        <v>208</v>
      </c>
      <c r="H171" s="19">
        <v>0</v>
      </c>
      <c r="I171" s="19">
        <v>41449600</v>
      </c>
      <c r="J171" s="19">
        <v>9806700</v>
      </c>
      <c r="K171" s="19">
        <f>IFERROR(VLOOKUP(F171&amp;G171,#REF!,19,FALSE),0)</f>
        <v>0</v>
      </c>
    </row>
    <row r="172" spans="7:11" x14ac:dyDescent="0.2">
      <c r="G172" s="22" t="s">
        <v>208</v>
      </c>
      <c r="H172" s="19">
        <v>0</v>
      </c>
      <c r="I172" s="19">
        <v>576700</v>
      </c>
      <c r="J172" s="19">
        <v>448500</v>
      </c>
      <c r="K172" s="19">
        <v>0</v>
      </c>
    </row>
    <row r="173" spans="7:11" x14ac:dyDescent="0.2">
      <c r="G173" s="22" t="s">
        <v>209</v>
      </c>
      <c r="H173" s="19">
        <v>0</v>
      </c>
      <c r="I173" s="19">
        <f>IFERROR(VLOOKUP(F173&amp;G173,#REF!,8,FALSE),0)</f>
        <v>0</v>
      </c>
      <c r="J173" s="19">
        <f>IFERROR(VLOOKUP(F173&amp;G173,#REF!,14,FALSE),0)</f>
        <v>0</v>
      </c>
      <c r="K173" s="19">
        <f>IFERROR(VLOOKUP(F173&amp;G173,#REF!,19,FALSE),0)</f>
        <v>0</v>
      </c>
    </row>
    <row r="174" spans="7:11" x14ac:dyDescent="0.2">
      <c r="G174" s="22" t="s">
        <v>210</v>
      </c>
      <c r="H174" s="19">
        <v>0</v>
      </c>
      <c r="I174" s="19">
        <f>IFERROR(VLOOKUP(F174&amp;G174,#REF!,8,FALSE),0)</f>
        <v>0</v>
      </c>
      <c r="J174" s="19">
        <f>IFERROR(VLOOKUP(F174&amp;G174,#REF!,14,FALSE),0)</f>
        <v>0</v>
      </c>
      <c r="K174" s="19">
        <f>IFERROR(VLOOKUP(F174&amp;G174,#REF!,19,FALSE),0)</f>
        <v>0</v>
      </c>
    </row>
    <row r="175" spans="7:11" x14ac:dyDescent="0.2">
      <c r="G175" s="22" t="s">
        <v>211</v>
      </c>
      <c r="H175" s="19">
        <v>0</v>
      </c>
      <c r="I175" s="19">
        <f>IFERROR(VLOOKUP(F175&amp;G175,#REF!,8,FALSE),0)</f>
        <v>0</v>
      </c>
      <c r="J175" s="19">
        <f>IFERROR(VLOOKUP(F175&amp;G175,#REF!,14,FALSE),0)</f>
        <v>0</v>
      </c>
      <c r="K175" s="19">
        <f>IFERROR(VLOOKUP(F175&amp;G175,#REF!,19,FALSE),0)</f>
        <v>0</v>
      </c>
    </row>
    <row r="176" spans="7:11" x14ac:dyDescent="0.2">
      <c r="G176" s="22" t="s">
        <v>212</v>
      </c>
      <c r="H176" s="19">
        <v>0</v>
      </c>
      <c r="I176" s="19">
        <f>IFERROR(VLOOKUP(F176&amp;G176,#REF!,8,FALSE),0)</f>
        <v>0</v>
      </c>
      <c r="J176" s="19">
        <f>IFERROR(VLOOKUP(F176&amp;G176,#REF!,14,FALSE),0)</f>
        <v>0</v>
      </c>
      <c r="K176" s="19">
        <f>IFERROR(VLOOKUP(F176&amp;G176,#REF!,19,FALSE),0)</f>
        <v>0</v>
      </c>
    </row>
    <row r="177" spans="7:11" x14ac:dyDescent="0.2">
      <c r="G177" s="22" t="s">
        <v>213</v>
      </c>
      <c r="H177" s="19">
        <v>0</v>
      </c>
      <c r="I177" s="19">
        <f>IFERROR(VLOOKUP(F177&amp;G177,#REF!,8,FALSE),0)</f>
        <v>0</v>
      </c>
      <c r="J177" s="19">
        <f>IFERROR(VLOOKUP(F177&amp;G177,#REF!,14,FALSE),0)</f>
        <v>0</v>
      </c>
      <c r="K177" s="19">
        <f>IFERROR(VLOOKUP(F177&amp;G177,#REF!,19,FALSE),0)</f>
        <v>0</v>
      </c>
    </row>
    <row r="178" spans="7:11" x14ac:dyDescent="0.2">
      <c r="G178" s="22" t="s">
        <v>214</v>
      </c>
      <c r="H178" s="19">
        <v>0</v>
      </c>
      <c r="I178" s="19">
        <f>IFERROR(VLOOKUP(F178&amp;G178,#REF!,8,FALSE),0)</f>
        <v>0</v>
      </c>
      <c r="J178" s="19">
        <f>IFERROR(VLOOKUP(F178&amp;G178,#REF!,14,FALSE),0)</f>
        <v>0</v>
      </c>
      <c r="K178" s="19">
        <f>IFERROR(VLOOKUP(F178&amp;G178,#REF!,19,FALSE),0)</f>
        <v>0</v>
      </c>
    </row>
    <row r="179" spans="7:11" x14ac:dyDescent="0.2">
      <c r="G179" s="22" t="s">
        <v>215</v>
      </c>
      <c r="H179" s="19">
        <v>0</v>
      </c>
      <c r="I179" s="19">
        <f>IFERROR(VLOOKUP(F179&amp;G179,#REF!,8,FALSE),0)</f>
        <v>0</v>
      </c>
      <c r="J179" s="19">
        <f>IFERROR(VLOOKUP(F179&amp;G179,#REF!,14,FALSE),0)</f>
        <v>0</v>
      </c>
      <c r="K179" s="19">
        <f>IFERROR(VLOOKUP(F179&amp;G179,#REF!,19,FALSE),0)</f>
        <v>0</v>
      </c>
    </row>
    <row r="180" spans="7:11" x14ac:dyDescent="0.2">
      <c r="G180" s="22" t="s">
        <v>216</v>
      </c>
      <c r="H180" s="19">
        <v>0</v>
      </c>
      <c r="I180" s="19">
        <f>IFERROR(VLOOKUP(F180&amp;G180,#REF!,8,FALSE),0)</f>
        <v>0</v>
      </c>
      <c r="J180" s="19">
        <f>IFERROR(VLOOKUP(F180&amp;G180,#REF!,14,FALSE),0)</f>
        <v>0</v>
      </c>
      <c r="K180" s="19">
        <f>IFERROR(VLOOKUP(F180&amp;G180,#REF!,19,FALSE),0)</f>
        <v>0</v>
      </c>
    </row>
    <row r="181" spans="7:11" x14ac:dyDescent="0.2">
      <c r="G181" s="22" t="s">
        <v>217</v>
      </c>
      <c r="H181" s="19">
        <v>0</v>
      </c>
      <c r="I181" s="19">
        <f>IFERROR(VLOOKUP(F181&amp;G181,#REF!,8,FALSE),0)</f>
        <v>0</v>
      </c>
      <c r="J181" s="19">
        <f>IFERROR(VLOOKUP(F181&amp;G181,#REF!,14,FALSE),0)</f>
        <v>0</v>
      </c>
      <c r="K181" s="19">
        <f>IFERROR(VLOOKUP(F181&amp;G181,#REF!,19,FALSE),0)</f>
        <v>0</v>
      </c>
    </row>
    <row r="182" spans="7:11" x14ac:dyDescent="0.2">
      <c r="G182" s="22" t="s">
        <v>218</v>
      </c>
      <c r="H182" s="19">
        <v>0</v>
      </c>
      <c r="I182" s="19">
        <f>IFERROR(VLOOKUP(F182&amp;G182,#REF!,8,FALSE),0)</f>
        <v>0</v>
      </c>
      <c r="J182" s="19">
        <f>IFERROR(VLOOKUP(F182&amp;G182,#REF!,14,FALSE),0)</f>
        <v>0</v>
      </c>
      <c r="K182" s="19">
        <f>IFERROR(VLOOKUP(F182&amp;G182,#REF!,19,FALSE),0)</f>
        <v>0</v>
      </c>
    </row>
    <row r="183" spans="7:11" x14ac:dyDescent="0.2">
      <c r="G183" s="22" t="s">
        <v>219</v>
      </c>
      <c r="H183" s="19">
        <v>0</v>
      </c>
      <c r="I183" s="19">
        <f>IFERROR(VLOOKUP(F183&amp;G183,#REF!,8,FALSE),0)</f>
        <v>0</v>
      </c>
      <c r="J183" s="19">
        <f>IFERROR(VLOOKUP(F183&amp;G183,#REF!,14,FALSE),0)</f>
        <v>0</v>
      </c>
      <c r="K183" s="19">
        <f>IFERROR(VLOOKUP(F183&amp;G183,#REF!,19,FALSE),0)</f>
        <v>0</v>
      </c>
    </row>
    <row r="184" spans="7:11" x14ac:dyDescent="0.2">
      <c r="G184" s="22" t="s">
        <v>220</v>
      </c>
      <c r="H184" s="19">
        <v>0</v>
      </c>
      <c r="I184" s="19">
        <f>IFERROR(VLOOKUP(F184&amp;G184,#REF!,8,FALSE),0)</f>
        <v>0</v>
      </c>
      <c r="J184" s="19">
        <f>IFERROR(VLOOKUP(F184&amp;G184,#REF!,14,FALSE),0)</f>
        <v>0</v>
      </c>
      <c r="K184" s="19">
        <f>IFERROR(VLOOKUP(F184&amp;G184,#REF!,19,FALSE),0)</f>
        <v>0</v>
      </c>
    </row>
    <row r="185" spans="7:11" x14ac:dyDescent="0.2">
      <c r="G185" s="22" t="s">
        <v>221</v>
      </c>
      <c r="H185" s="19">
        <v>0</v>
      </c>
      <c r="I185" s="19">
        <f>IFERROR(VLOOKUP(F185&amp;G185,#REF!,8,FALSE),0)</f>
        <v>0</v>
      </c>
      <c r="J185" s="19">
        <f>IFERROR(VLOOKUP(F185&amp;G185,#REF!,14,FALSE),0)</f>
        <v>0</v>
      </c>
      <c r="K185" s="19">
        <f>IFERROR(VLOOKUP(F185&amp;G185,#REF!,19,FALSE),0)</f>
        <v>0</v>
      </c>
    </row>
    <row r="186" spans="7:11" x14ac:dyDescent="0.2">
      <c r="G186" s="22" t="s">
        <v>222</v>
      </c>
      <c r="H186" s="19">
        <v>0</v>
      </c>
      <c r="I186" s="19">
        <f>IFERROR(VLOOKUP(F186&amp;G186,#REF!,8,FALSE),0)</f>
        <v>0</v>
      </c>
      <c r="J186" s="19">
        <f>IFERROR(VLOOKUP(F186&amp;G186,#REF!,14,FALSE),0)</f>
        <v>0</v>
      </c>
      <c r="K186" s="19">
        <f>IFERROR(VLOOKUP(F186&amp;G186,#REF!,19,FALSE),0)</f>
        <v>0</v>
      </c>
    </row>
    <row r="187" spans="7:11" x14ac:dyDescent="0.2">
      <c r="G187" s="22" t="s">
        <v>223</v>
      </c>
      <c r="H187" s="19">
        <v>0</v>
      </c>
      <c r="I187" s="19">
        <f>IFERROR(VLOOKUP(F187&amp;G187,#REF!,8,FALSE),0)</f>
        <v>0</v>
      </c>
      <c r="J187" s="19">
        <f>IFERROR(VLOOKUP(F187&amp;G187,#REF!,14,FALSE),0)</f>
        <v>0</v>
      </c>
      <c r="K187" s="19">
        <f>IFERROR(VLOOKUP(F187&amp;G187,#REF!,19,FALSE),0)</f>
        <v>0</v>
      </c>
    </row>
    <row r="188" spans="7:11" x14ac:dyDescent="0.2">
      <c r="G188" s="22" t="s">
        <v>224</v>
      </c>
      <c r="H188" s="19">
        <v>0</v>
      </c>
      <c r="I188" s="19">
        <f>IFERROR(VLOOKUP(F188&amp;G188,#REF!,8,FALSE),0)</f>
        <v>0</v>
      </c>
      <c r="J188" s="19">
        <f>IFERROR(VLOOKUP(F188&amp;G188,#REF!,14,FALSE),0)</f>
        <v>0</v>
      </c>
      <c r="K188" s="19">
        <f>IFERROR(VLOOKUP(F188&amp;G188,#REF!,19,FALSE),0)</f>
        <v>0</v>
      </c>
    </row>
    <row r="189" spans="7:11" x14ac:dyDescent="0.2">
      <c r="G189" s="22" t="s">
        <v>225</v>
      </c>
      <c r="H189" s="19">
        <v>0</v>
      </c>
      <c r="I189" s="19">
        <f>IFERROR(VLOOKUP(F189&amp;G189,#REF!,8,FALSE),0)</f>
        <v>0</v>
      </c>
      <c r="J189" s="19">
        <f>IFERROR(VLOOKUP(F189&amp;G189,#REF!,14,FALSE),0)</f>
        <v>0</v>
      </c>
      <c r="K189" s="19">
        <f>IFERROR(VLOOKUP(F189&amp;G189,#REF!,19,FALSE),0)</f>
        <v>0</v>
      </c>
    </row>
    <row r="190" spans="7:11" x14ac:dyDescent="0.2">
      <c r="G190" s="22" t="s">
        <v>226</v>
      </c>
      <c r="H190" s="19">
        <v>0</v>
      </c>
      <c r="I190" s="19">
        <f>IFERROR(VLOOKUP(F190&amp;G190,#REF!,8,FALSE),0)</f>
        <v>0</v>
      </c>
      <c r="J190" s="19">
        <f>IFERROR(VLOOKUP(F190&amp;G190,#REF!,14,FALSE),0)</f>
        <v>0</v>
      </c>
      <c r="K190" s="19">
        <f>IFERROR(VLOOKUP(F190&amp;G190,#REF!,19,FALSE),0)</f>
        <v>0</v>
      </c>
    </row>
    <row r="191" spans="7:11" x14ac:dyDescent="0.2">
      <c r="G191" s="22" t="s">
        <v>227</v>
      </c>
      <c r="H191" s="19">
        <v>0</v>
      </c>
      <c r="I191" s="19">
        <f>IFERROR(VLOOKUP(F191&amp;G191,#REF!,8,FALSE),0)</f>
        <v>0</v>
      </c>
      <c r="J191" s="19">
        <f>IFERROR(VLOOKUP(F191&amp;G191,#REF!,14,FALSE),0)</f>
        <v>0</v>
      </c>
      <c r="K191" s="19">
        <f>IFERROR(VLOOKUP(F191&amp;G191,#REF!,19,FALSE),0)</f>
        <v>0</v>
      </c>
    </row>
    <row r="192" spans="7:11" x14ac:dyDescent="0.2">
      <c r="G192" s="22" t="s">
        <v>228</v>
      </c>
      <c r="H192" s="19">
        <v>0</v>
      </c>
      <c r="I192" s="19">
        <f>IFERROR(VLOOKUP(F192&amp;G192,#REF!,8,FALSE),0)</f>
        <v>0</v>
      </c>
      <c r="J192" s="19">
        <f>IFERROR(VLOOKUP(F192&amp;G192,#REF!,14,FALSE),0)</f>
        <v>0</v>
      </c>
      <c r="K192" s="19">
        <f>IFERROR(VLOOKUP(F192&amp;G192,#REF!,19,FALSE),0)</f>
        <v>0</v>
      </c>
    </row>
    <row r="193" spans="7:11" x14ac:dyDescent="0.2">
      <c r="G193" s="22" t="s">
        <v>229</v>
      </c>
      <c r="H193" s="19">
        <v>0</v>
      </c>
      <c r="I193" s="19">
        <f>IFERROR(VLOOKUP(F193&amp;G193,#REF!,8,FALSE),0)</f>
        <v>0</v>
      </c>
      <c r="J193" s="19">
        <f>IFERROR(VLOOKUP(F193&amp;G193,#REF!,14,FALSE),0)</f>
        <v>0</v>
      </c>
      <c r="K193" s="19">
        <f>IFERROR(VLOOKUP(F193&amp;G193,#REF!,19,FALSE),0)</f>
        <v>0</v>
      </c>
    </row>
    <row r="194" spans="7:11" x14ac:dyDescent="0.2">
      <c r="G194" s="22" t="s">
        <v>230</v>
      </c>
      <c r="H194" s="19">
        <v>0</v>
      </c>
      <c r="I194" s="19">
        <f>IFERROR(VLOOKUP(F194&amp;G194,#REF!,8,FALSE),0)</f>
        <v>0</v>
      </c>
      <c r="J194" s="19">
        <f>IFERROR(VLOOKUP(F194&amp;G194,#REF!,14,FALSE),0)</f>
        <v>0</v>
      </c>
      <c r="K194" s="19">
        <f>IFERROR(VLOOKUP(F194&amp;G194,#REF!,19,FALSE),0)</f>
        <v>0</v>
      </c>
    </row>
    <row r="195" spans="7:11" x14ac:dyDescent="0.2">
      <c r="G195" s="22" t="s">
        <v>231</v>
      </c>
      <c r="H195" s="19">
        <v>0</v>
      </c>
      <c r="I195" s="19">
        <f>IFERROR(VLOOKUP(F195&amp;G195,#REF!,8,FALSE),0)</f>
        <v>0</v>
      </c>
      <c r="J195" s="19">
        <f>IFERROR(VLOOKUP(F195&amp;G195,#REF!,14,FALSE),0)</f>
        <v>0</v>
      </c>
      <c r="K195" s="19">
        <f>IFERROR(VLOOKUP(F195&amp;G195,#REF!,19,FALSE),0)</f>
        <v>0</v>
      </c>
    </row>
    <row r="196" spans="7:11" x14ac:dyDescent="0.2">
      <c r="G196" s="22" t="s">
        <v>232</v>
      </c>
      <c r="H196" s="19">
        <v>0</v>
      </c>
      <c r="I196" s="19">
        <f>IFERROR(VLOOKUP(F196&amp;G196,#REF!,8,FALSE),0)</f>
        <v>0</v>
      </c>
      <c r="J196" s="19">
        <f>IFERROR(VLOOKUP(F196&amp;G196,#REF!,14,FALSE),0)</f>
        <v>0</v>
      </c>
      <c r="K196" s="19">
        <f>IFERROR(VLOOKUP(F196&amp;G196,#REF!,19,FALSE),0)</f>
        <v>0</v>
      </c>
    </row>
    <row r="197" spans="7:11" x14ac:dyDescent="0.2">
      <c r="G197" s="22" t="s">
        <v>233</v>
      </c>
      <c r="H197" s="19">
        <v>0</v>
      </c>
      <c r="I197" s="19">
        <f>IFERROR(VLOOKUP(F197&amp;G197,#REF!,8,FALSE),0)</f>
        <v>0</v>
      </c>
      <c r="J197" s="19">
        <f>IFERROR(VLOOKUP(F197&amp;G197,#REF!,14,FALSE),0)</f>
        <v>0</v>
      </c>
      <c r="K197" s="19">
        <f>IFERROR(VLOOKUP(F197&amp;G197,#REF!,19,FALSE),0)</f>
        <v>0</v>
      </c>
    </row>
    <row r="198" spans="7:11" x14ac:dyDescent="0.2">
      <c r="G198" s="22" t="s">
        <v>234</v>
      </c>
      <c r="H198" s="19">
        <v>0</v>
      </c>
      <c r="I198" s="19">
        <f>IFERROR(VLOOKUP(F198&amp;G198,#REF!,8,FALSE),0)</f>
        <v>0</v>
      </c>
      <c r="J198" s="19">
        <f>IFERROR(VLOOKUP(F198&amp;G198,#REF!,14,FALSE),0)</f>
        <v>0</v>
      </c>
      <c r="K198" s="19">
        <f>IFERROR(VLOOKUP(F198&amp;G198,#REF!,19,FALSE),0)</f>
        <v>0</v>
      </c>
    </row>
    <row r="199" spans="7:11" x14ac:dyDescent="0.2">
      <c r="G199" s="22" t="s">
        <v>235</v>
      </c>
      <c r="H199" s="19">
        <v>0</v>
      </c>
      <c r="I199" s="19">
        <f>IFERROR(VLOOKUP(F199&amp;G199,#REF!,8,FALSE),0)</f>
        <v>0</v>
      </c>
      <c r="J199" s="19">
        <f>IFERROR(VLOOKUP(F199&amp;G199,#REF!,14,FALSE),0)</f>
        <v>0</v>
      </c>
      <c r="K199" s="19">
        <f>IFERROR(VLOOKUP(F199&amp;G199,#REF!,19,FALSE),0)</f>
        <v>0</v>
      </c>
    </row>
    <row r="200" spans="7:11" x14ac:dyDescent="0.2">
      <c r="G200" s="22" t="s">
        <v>236</v>
      </c>
      <c r="H200" s="19">
        <v>0</v>
      </c>
      <c r="I200" s="19">
        <f>IFERROR(VLOOKUP(F200&amp;G200,#REF!,8,FALSE),0)</f>
        <v>0</v>
      </c>
      <c r="J200" s="19">
        <f>IFERROR(VLOOKUP(F200&amp;G200,#REF!,14,FALSE),0)</f>
        <v>0</v>
      </c>
      <c r="K200" s="19">
        <f>IFERROR(VLOOKUP(F200&amp;G200,#REF!,19,FALSE),0)</f>
        <v>0</v>
      </c>
    </row>
    <row r="201" spans="7:11" x14ac:dyDescent="0.25">
      <c r="I201" s="25">
        <f>SUM(I3:I200)</f>
        <v>863359300</v>
      </c>
      <c r="J201" s="25">
        <f>SUM(J3:J200)</f>
        <v>211270500</v>
      </c>
      <c r="K201" s="25">
        <f>SUM(K3:K200)</f>
        <v>159032600</v>
      </c>
    </row>
    <row r="204" spans="7:11" x14ac:dyDescent="0.25">
      <c r="I204" s="19">
        <v>26344659870.249996</v>
      </c>
      <c r="J204" s="19">
        <v>20120909484.07</v>
      </c>
      <c r="K204" s="19">
        <v>18923646849.309998</v>
      </c>
    </row>
    <row r="206" spans="7:11" x14ac:dyDescent="0.25">
      <c r="I206" s="19">
        <f>I204-I201</f>
        <v>25481300570.249996</v>
      </c>
      <c r="J206" s="19">
        <f>J204-J201</f>
        <v>19909638984.07</v>
      </c>
      <c r="K206" s="19">
        <f>K204-K201</f>
        <v>18764614249.309998</v>
      </c>
    </row>
  </sheetData>
  <autoFilter ref="B1:D155"/>
  <pageMargins left="0.7" right="0.7" top="0.75" bottom="0.75" header="0.3" footer="0.3"/>
  <pageSetup paperSize="9" orientation="portrait"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I76"/>
  <sheetViews>
    <sheetView view="pageBreakPreview" zoomScale="85" zoomScaleNormal="85" zoomScaleSheetLayoutView="85" workbookViewId="0">
      <pane ySplit="2" topLeftCell="A3" activePane="bottomLeft" state="frozen"/>
      <selection pane="bottomLeft" activeCell="B90" sqref="B90"/>
    </sheetView>
  </sheetViews>
  <sheetFormatPr defaultRowHeight="15" x14ac:dyDescent="0.25"/>
  <cols>
    <col min="1" max="1" width="5.42578125" customWidth="1"/>
    <col min="2" max="2" width="72" customWidth="1"/>
    <col min="3" max="4" width="20" customWidth="1"/>
    <col min="5" max="6" width="21" customWidth="1"/>
    <col min="7" max="7" width="7.140625" customWidth="1"/>
    <col min="8" max="8" width="20.42578125" customWidth="1"/>
    <col min="9" max="9" width="17" style="48" customWidth="1"/>
  </cols>
  <sheetData>
    <row r="1" spans="1:9" ht="61.5" customHeight="1" x14ac:dyDescent="0.25">
      <c r="A1" s="120" t="s">
        <v>313</v>
      </c>
      <c r="B1" s="120"/>
      <c r="C1" s="120"/>
      <c r="D1" s="120"/>
      <c r="E1" s="120"/>
      <c r="F1" s="120"/>
      <c r="G1" s="120"/>
      <c r="H1" s="120"/>
      <c r="I1" s="120"/>
    </row>
    <row r="2" spans="1:9" ht="61.5" customHeight="1" x14ac:dyDescent="0.25">
      <c r="A2" s="28" t="s">
        <v>0</v>
      </c>
      <c r="B2" s="28" t="s">
        <v>16</v>
      </c>
      <c r="C2" s="30" t="s">
        <v>17</v>
      </c>
      <c r="D2" s="28" t="s">
        <v>18</v>
      </c>
      <c r="E2" s="29" t="s">
        <v>28</v>
      </c>
      <c r="F2" s="29" t="s">
        <v>20</v>
      </c>
      <c r="G2" s="29" t="s">
        <v>19</v>
      </c>
      <c r="H2" s="29" t="s">
        <v>21</v>
      </c>
      <c r="I2" s="29" t="s">
        <v>297</v>
      </c>
    </row>
    <row r="3" spans="1:9" ht="21.75" hidden="1" customHeight="1" x14ac:dyDescent="0.25">
      <c r="A3" s="121" t="s">
        <v>279</v>
      </c>
      <c r="B3" s="121"/>
      <c r="C3" s="121"/>
      <c r="D3" s="121"/>
      <c r="E3" s="121"/>
      <c r="F3" s="121"/>
      <c r="G3" s="121"/>
      <c r="H3" s="121"/>
      <c r="I3" s="121"/>
    </row>
    <row r="4" spans="1:9" ht="42" hidden="1" customHeight="1" x14ac:dyDescent="0.25">
      <c r="A4" s="34">
        <v>808</v>
      </c>
      <c r="B4" s="35" t="s">
        <v>29</v>
      </c>
      <c r="C4" s="36">
        <v>3622410</v>
      </c>
      <c r="D4" s="36">
        <v>3332600</v>
      </c>
      <c r="E4" s="36">
        <v>289810</v>
      </c>
      <c r="F4" s="37">
        <v>0</v>
      </c>
      <c r="G4" s="38">
        <f>E4/(E4+D4)</f>
        <v>8.0004748220107613E-2</v>
      </c>
      <c r="H4" s="39" t="s">
        <v>240</v>
      </c>
      <c r="I4" s="46" t="s">
        <v>298</v>
      </c>
    </row>
    <row r="5" spans="1:9" ht="42" hidden="1" customHeight="1" x14ac:dyDescent="0.25">
      <c r="A5" s="31">
        <v>808</v>
      </c>
      <c r="B5" s="32" t="s">
        <v>51</v>
      </c>
      <c r="C5" s="40">
        <v>51347900</v>
      </c>
      <c r="D5" s="40">
        <v>51347900</v>
      </c>
      <c r="E5" s="40">
        <v>0</v>
      </c>
      <c r="F5" s="33">
        <v>0</v>
      </c>
      <c r="G5" s="41" t="s">
        <v>278</v>
      </c>
      <c r="H5" s="39" t="s">
        <v>296</v>
      </c>
      <c r="I5" s="46" t="s">
        <v>298</v>
      </c>
    </row>
    <row r="6" spans="1:9" ht="18.75" hidden="1" customHeight="1" x14ac:dyDescent="0.25">
      <c r="A6" s="121" t="s">
        <v>280</v>
      </c>
      <c r="B6" s="121"/>
      <c r="C6" s="121"/>
      <c r="D6" s="121"/>
      <c r="E6" s="121"/>
      <c r="F6" s="121"/>
      <c r="G6" s="121"/>
      <c r="H6" s="121"/>
      <c r="I6" s="121"/>
    </row>
    <row r="7" spans="1:9" ht="38.25" hidden="1" x14ac:dyDescent="0.25">
      <c r="A7" s="43">
        <v>811</v>
      </c>
      <c r="B7" s="35" t="s">
        <v>59</v>
      </c>
      <c r="C7" s="36">
        <v>2018200</v>
      </c>
      <c r="D7" s="44">
        <v>1856700</v>
      </c>
      <c r="E7" s="37">
        <v>161500</v>
      </c>
      <c r="F7" s="37">
        <v>0</v>
      </c>
      <c r="G7" s="38">
        <v>8.0021801605390949E-2</v>
      </c>
      <c r="H7" s="39" t="s">
        <v>238</v>
      </c>
      <c r="I7" s="46" t="s">
        <v>298</v>
      </c>
    </row>
    <row r="8" spans="1:9" ht="18.75" hidden="1" customHeight="1" x14ac:dyDescent="0.25">
      <c r="A8" s="121" t="s">
        <v>281</v>
      </c>
      <c r="B8" s="121"/>
      <c r="C8" s="121"/>
      <c r="D8" s="121"/>
      <c r="E8" s="121"/>
      <c r="F8" s="121"/>
      <c r="G8" s="121"/>
      <c r="H8" s="121"/>
      <c r="I8" s="121"/>
    </row>
    <row r="9" spans="1:9" ht="38.25" hidden="1" x14ac:dyDescent="0.25">
      <c r="A9" s="1">
        <v>812</v>
      </c>
      <c r="B9" s="6" t="s">
        <v>52</v>
      </c>
      <c r="C9" s="3">
        <v>59194485</v>
      </c>
      <c r="D9" s="7">
        <v>58602540</v>
      </c>
      <c r="E9" s="3">
        <v>591945</v>
      </c>
      <c r="F9" s="9">
        <v>0</v>
      </c>
      <c r="G9" s="4">
        <v>1.000000253401985E-2</v>
      </c>
      <c r="H9" s="26" t="s">
        <v>272</v>
      </c>
      <c r="I9" s="46" t="s">
        <v>298</v>
      </c>
    </row>
    <row r="10" spans="1:9" ht="42.75" hidden="1" customHeight="1" x14ac:dyDescent="0.25">
      <c r="A10" s="5">
        <v>812</v>
      </c>
      <c r="B10" s="2" t="s">
        <v>67</v>
      </c>
      <c r="C10" s="3">
        <v>376964242</v>
      </c>
      <c r="D10" s="7">
        <v>373194600</v>
      </c>
      <c r="E10" s="9">
        <v>3769642</v>
      </c>
      <c r="F10" s="9">
        <v>0</v>
      </c>
      <c r="G10" s="4">
        <v>9.9999988858359666E-3</v>
      </c>
      <c r="H10" s="26" t="s">
        <v>257</v>
      </c>
      <c r="I10" s="46" t="s">
        <v>298</v>
      </c>
    </row>
    <row r="11" spans="1:9" ht="18.75" hidden="1" customHeight="1" x14ac:dyDescent="0.25">
      <c r="A11" s="121" t="s">
        <v>282</v>
      </c>
      <c r="B11" s="121"/>
      <c r="C11" s="121"/>
      <c r="D11" s="121"/>
      <c r="E11" s="121"/>
      <c r="F11" s="121"/>
      <c r="G11" s="121"/>
      <c r="H11" s="121"/>
      <c r="I11" s="121"/>
    </row>
    <row r="12" spans="1:9" ht="47.25" customHeight="1" x14ac:dyDescent="0.25">
      <c r="A12" s="45">
        <v>814</v>
      </c>
      <c r="B12" s="35" t="s">
        <v>39</v>
      </c>
      <c r="C12" s="36">
        <v>359030000</v>
      </c>
      <c r="D12" s="36">
        <v>317813800</v>
      </c>
      <c r="E12" s="36">
        <f>D12*0.08/0.92</f>
        <v>27635982.608695652</v>
      </c>
      <c r="F12" s="37">
        <v>0</v>
      </c>
      <c r="G12" s="38">
        <v>7.9993315321839398E-2</v>
      </c>
      <c r="H12" s="42" t="s">
        <v>307</v>
      </c>
      <c r="I12" s="46" t="s">
        <v>299</v>
      </c>
    </row>
    <row r="13" spans="1:9" ht="38.25" hidden="1" x14ac:dyDescent="0.25">
      <c r="A13" s="1">
        <v>814</v>
      </c>
      <c r="B13" s="2" t="s">
        <v>40</v>
      </c>
      <c r="C13" s="3">
        <v>158336000</v>
      </c>
      <c r="D13" s="3">
        <v>151876000</v>
      </c>
      <c r="E13" s="3">
        <v>6460000</v>
      </c>
      <c r="F13" s="9">
        <v>0</v>
      </c>
      <c r="G13" s="4">
        <v>4.079931285367825E-2</v>
      </c>
      <c r="H13" s="26" t="s">
        <v>268</v>
      </c>
      <c r="I13" s="46" t="s">
        <v>298</v>
      </c>
    </row>
    <row r="14" spans="1:9" ht="63.75" hidden="1" x14ac:dyDescent="0.25">
      <c r="A14" s="1">
        <v>814</v>
      </c>
      <c r="B14" s="6" t="s">
        <v>41</v>
      </c>
      <c r="C14" s="3">
        <v>35000000</v>
      </c>
      <c r="D14" s="3">
        <v>21000000</v>
      </c>
      <c r="E14" s="3">
        <v>14000000</v>
      </c>
      <c r="F14" s="9">
        <v>0</v>
      </c>
      <c r="G14" s="4">
        <v>0.4</v>
      </c>
      <c r="H14" s="26" t="s">
        <v>269</v>
      </c>
      <c r="I14" s="46" t="s">
        <v>298</v>
      </c>
    </row>
    <row r="15" spans="1:9" ht="42.75" hidden="1" customHeight="1" x14ac:dyDescent="0.25">
      <c r="A15" s="1">
        <v>814</v>
      </c>
      <c r="B15" s="2" t="s">
        <v>43</v>
      </c>
      <c r="C15" s="3">
        <v>105908600</v>
      </c>
      <c r="D15" s="3">
        <v>97380200</v>
      </c>
      <c r="E15" s="3">
        <v>8528400</v>
      </c>
      <c r="F15" s="9">
        <v>0</v>
      </c>
      <c r="G15" s="4">
        <v>8.0526038489792146E-2</v>
      </c>
      <c r="H15" s="26" t="s">
        <v>263</v>
      </c>
      <c r="I15" s="46" t="s">
        <v>298</v>
      </c>
    </row>
    <row r="16" spans="1:9" ht="33" hidden="1" customHeight="1" x14ac:dyDescent="0.25">
      <c r="A16" s="1">
        <v>814</v>
      </c>
      <c r="B16" s="2" t="s">
        <v>46</v>
      </c>
      <c r="C16" s="3">
        <v>56071400</v>
      </c>
      <c r="D16" s="3">
        <v>51585600</v>
      </c>
      <c r="E16" s="3">
        <v>4485800</v>
      </c>
      <c r="F16" s="9">
        <v>0</v>
      </c>
      <c r="G16" s="4">
        <v>8.0001569427551295E-2</v>
      </c>
      <c r="H16" s="26" t="s">
        <v>270</v>
      </c>
      <c r="I16" s="46" t="s">
        <v>298</v>
      </c>
    </row>
    <row r="17" spans="1:9" ht="36.75" hidden="1" customHeight="1" x14ac:dyDescent="0.25">
      <c r="A17" s="1">
        <v>814</v>
      </c>
      <c r="B17" s="2" t="s">
        <v>47</v>
      </c>
      <c r="C17" s="3">
        <v>42095200</v>
      </c>
      <c r="D17" s="3">
        <v>19485800</v>
      </c>
      <c r="E17" s="3">
        <v>22609400</v>
      </c>
      <c r="F17" s="9">
        <v>0</v>
      </c>
      <c r="G17" s="4">
        <v>0.5371016172865315</v>
      </c>
      <c r="H17" s="26" t="s">
        <v>264</v>
      </c>
      <c r="I17" s="46" t="s">
        <v>298</v>
      </c>
    </row>
    <row r="18" spans="1:9" ht="51" hidden="1" x14ac:dyDescent="0.25">
      <c r="A18" s="1">
        <v>814</v>
      </c>
      <c r="B18" s="2" t="s">
        <v>53</v>
      </c>
      <c r="C18" s="3">
        <v>58684900</v>
      </c>
      <c r="D18" s="3">
        <v>9634200</v>
      </c>
      <c r="E18" s="3">
        <v>49050700</v>
      </c>
      <c r="F18" s="9">
        <v>0</v>
      </c>
      <c r="G18" s="4">
        <v>0.83583170457817935</v>
      </c>
      <c r="H18" s="26" t="s">
        <v>292</v>
      </c>
      <c r="I18" s="46" t="s">
        <v>298</v>
      </c>
    </row>
    <row r="19" spans="1:9" ht="76.5" hidden="1" x14ac:dyDescent="0.25">
      <c r="A19" s="1">
        <v>814</v>
      </c>
      <c r="B19" s="2" t="s">
        <v>90</v>
      </c>
      <c r="C19" s="7">
        <v>322732100</v>
      </c>
      <c r="D19" s="7">
        <v>322732100</v>
      </c>
      <c r="E19" s="7">
        <v>0</v>
      </c>
      <c r="F19" s="9">
        <v>0</v>
      </c>
      <c r="G19" s="11" t="s">
        <v>278</v>
      </c>
      <c r="H19" s="26" t="s">
        <v>308</v>
      </c>
      <c r="I19" s="46" t="s">
        <v>298</v>
      </c>
    </row>
    <row r="20" spans="1:9" ht="51" hidden="1" x14ac:dyDescent="0.25">
      <c r="A20" s="1">
        <v>814</v>
      </c>
      <c r="B20" s="2" t="s">
        <v>86</v>
      </c>
      <c r="C20" s="7">
        <v>44547000</v>
      </c>
      <c r="D20" s="7">
        <v>44547000</v>
      </c>
      <c r="E20" s="7">
        <v>0</v>
      </c>
      <c r="F20" s="9">
        <v>0</v>
      </c>
      <c r="G20" s="11" t="s">
        <v>278</v>
      </c>
      <c r="H20" s="26" t="s">
        <v>267</v>
      </c>
      <c r="I20" s="46" t="s">
        <v>298</v>
      </c>
    </row>
    <row r="21" spans="1:9" ht="48" hidden="1" customHeight="1" x14ac:dyDescent="0.25">
      <c r="A21" s="1">
        <v>814</v>
      </c>
      <c r="B21" s="2" t="s">
        <v>87</v>
      </c>
      <c r="C21" s="7">
        <v>151930300</v>
      </c>
      <c r="D21" s="7">
        <v>151930300</v>
      </c>
      <c r="E21" s="7">
        <v>0</v>
      </c>
      <c r="F21" s="9">
        <v>0</v>
      </c>
      <c r="G21" s="11" t="s">
        <v>278</v>
      </c>
      <c r="H21" s="26" t="s">
        <v>301</v>
      </c>
      <c r="I21" s="46" t="s">
        <v>299</v>
      </c>
    </row>
    <row r="22" spans="1:9" ht="60" hidden="1" customHeight="1" x14ac:dyDescent="0.25">
      <c r="A22" s="1">
        <v>814</v>
      </c>
      <c r="B22" s="2" t="s">
        <v>88</v>
      </c>
      <c r="C22" s="7">
        <v>10251000</v>
      </c>
      <c r="D22" s="7">
        <v>10251000</v>
      </c>
      <c r="E22" s="7">
        <v>0</v>
      </c>
      <c r="F22" s="9">
        <v>0</v>
      </c>
      <c r="G22" s="11" t="s">
        <v>278</v>
      </c>
      <c r="H22" s="26" t="s">
        <v>291</v>
      </c>
      <c r="I22" s="46" t="s">
        <v>298</v>
      </c>
    </row>
    <row r="23" spans="1:9" ht="51" hidden="1" x14ac:dyDescent="0.25">
      <c r="A23" s="1">
        <v>814</v>
      </c>
      <c r="B23" s="2" t="s">
        <v>89</v>
      </c>
      <c r="C23" s="7">
        <v>2179800</v>
      </c>
      <c r="D23" s="7">
        <v>2179800</v>
      </c>
      <c r="E23" s="7">
        <v>0</v>
      </c>
      <c r="F23" s="9">
        <v>0</v>
      </c>
      <c r="G23" s="11" t="s">
        <v>278</v>
      </c>
      <c r="H23" s="26" t="s">
        <v>258</v>
      </c>
      <c r="I23" s="46" t="s">
        <v>298</v>
      </c>
    </row>
    <row r="24" spans="1:9" ht="24" hidden="1" customHeight="1" x14ac:dyDescent="0.25">
      <c r="A24" s="121" t="s">
        <v>283</v>
      </c>
      <c r="B24" s="121"/>
      <c r="C24" s="121"/>
      <c r="D24" s="121"/>
      <c r="E24" s="121"/>
      <c r="F24" s="121"/>
      <c r="G24" s="121"/>
      <c r="H24" s="121"/>
      <c r="I24" s="121"/>
    </row>
    <row r="25" spans="1:9" ht="43.5" hidden="1" customHeight="1" x14ac:dyDescent="0.25">
      <c r="A25" s="1">
        <v>815</v>
      </c>
      <c r="B25" s="2" t="s">
        <v>55</v>
      </c>
      <c r="C25" s="3">
        <v>34589348</v>
      </c>
      <c r="D25" s="7">
        <v>31822200</v>
      </c>
      <c r="E25" s="3">
        <v>2767148</v>
      </c>
      <c r="F25" s="9">
        <v>0</v>
      </c>
      <c r="G25" s="4">
        <v>8.0000004625701532E-2</v>
      </c>
      <c r="H25" s="26" t="s">
        <v>265</v>
      </c>
      <c r="I25" s="46" t="s">
        <v>298</v>
      </c>
    </row>
    <row r="26" spans="1:9" ht="43.5" hidden="1" customHeight="1" x14ac:dyDescent="0.25">
      <c r="A26" s="5">
        <v>815</v>
      </c>
      <c r="B26" s="2" t="s">
        <v>60</v>
      </c>
      <c r="C26" s="3">
        <v>8854131</v>
      </c>
      <c r="D26" s="3">
        <v>8145800</v>
      </c>
      <c r="E26" s="9">
        <v>708331</v>
      </c>
      <c r="F26" s="9">
        <v>0</v>
      </c>
      <c r="G26" s="4">
        <v>8.0000058729648341E-2</v>
      </c>
      <c r="H26" s="26" t="s">
        <v>244</v>
      </c>
      <c r="I26" s="46" t="s">
        <v>298</v>
      </c>
    </row>
    <row r="27" spans="1:9" ht="44.25" hidden="1" customHeight="1" x14ac:dyDescent="0.25">
      <c r="A27" s="5">
        <v>815</v>
      </c>
      <c r="B27" s="2" t="s">
        <v>61</v>
      </c>
      <c r="C27" s="3">
        <v>5061742</v>
      </c>
      <c r="D27" s="3">
        <v>4656800</v>
      </c>
      <c r="E27" s="9">
        <v>404942</v>
      </c>
      <c r="F27" s="9">
        <v>0</v>
      </c>
      <c r="G27" s="4">
        <v>8.0000521559573753E-2</v>
      </c>
      <c r="H27" s="26" t="s">
        <v>245</v>
      </c>
      <c r="I27" s="46" t="s">
        <v>298</v>
      </c>
    </row>
    <row r="28" spans="1:9" ht="42.75" hidden="1" customHeight="1" x14ac:dyDescent="0.25">
      <c r="A28" s="5">
        <v>815</v>
      </c>
      <c r="B28" s="2" t="s">
        <v>61</v>
      </c>
      <c r="C28" s="3">
        <v>19085556</v>
      </c>
      <c r="D28" s="3">
        <v>18894700</v>
      </c>
      <c r="E28" s="9">
        <v>190856</v>
      </c>
      <c r="F28" s="9">
        <v>0</v>
      </c>
      <c r="G28" s="4">
        <v>1.0000023054083413E-2</v>
      </c>
      <c r="H28" s="26" t="s">
        <v>259</v>
      </c>
      <c r="I28" s="46" t="s">
        <v>298</v>
      </c>
    </row>
    <row r="29" spans="1:9" ht="24" hidden="1" customHeight="1" x14ac:dyDescent="0.25">
      <c r="A29" s="121" t="s">
        <v>284</v>
      </c>
      <c r="B29" s="121"/>
      <c r="C29" s="121"/>
      <c r="D29" s="121"/>
      <c r="E29" s="121"/>
      <c r="F29" s="121"/>
      <c r="G29" s="121"/>
      <c r="H29" s="121"/>
      <c r="I29" s="121"/>
    </row>
    <row r="30" spans="1:9" ht="47.25" hidden="1" customHeight="1" x14ac:dyDescent="0.25">
      <c r="A30" s="34">
        <v>816</v>
      </c>
      <c r="B30" s="35" t="s">
        <v>33</v>
      </c>
      <c r="C30" s="36">
        <v>65873.02</v>
      </c>
      <c r="D30" s="36">
        <v>41500</v>
      </c>
      <c r="E30" s="36">
        <v>24373.020000000004</v>
      </c>
      <c r="F30" s="37">
        <v>0</v>
      </c>
      <c r="G30" s="38">
        <v>0.37000003946987708</v>
      </c>
      <c r="H30" s="26" t="s">
        <v>309</v>
      </c>
      <c r="I30" s="46" t="s">
        <v>298</v>
      </c>
    </row>
    <row r="31" spans="1:9" ht="42.75" hidden="1" customHeight="1" x14ac:dyDescent="0.25">
      <c r="A31" s="1">
        <v>816</v>
      </c>
      <c r="B31" s="2" t="s">
        <v>38</v>
      </c>
      <c r="C31" s="3">
        <v>23156521.739999998</v>
      </c>
      <c r="D31" s="3">
        <v>21304000</v>
      </c>
      <c r="E31" s="3">
        <v>1852521.7399999984</v>
      </c>
      <c r="F31" s="9">
        <v>0</v>
      </c>
      <c r="G31" s="4">
        <v>8.0000000034547436E-2</v>
      </c>
      <c r="H31" s="26" t="s">
        <v>255</v>
      </c>
      <c r="I31" s="46" t="s">
        <v>298</v>
      </c>
    </row>
    <row r="32" spans="1:9" ht="42" hidden="1" customHeight="1" x14ac:dyDescent="0.25">
      <c r="A32" s="1">
        <v>816</v>
      </c>
      <c r="B32" s="2" t="s">
        <v>44</v>
      </c>
      <c r="C32" s="3">
        <v>73047879</v>
      </c>
      <c r="D32" s="3">
        <v>72317400</v>
      </c>
      <c r="E32" s="3">
        <v>730479</v>
      </c>
      <c r="F32" s="9">
        <v>0</v>
      </c>
      <c r="G32" s="4">
        <v>1.0000002874826797E-2</v>
      </c>
      <c r="H32" s="26" t="s">
        <v>254</v>
      </c>
      <c r="I32" s="46" t="s">
        <v>298</v>
      </c>
    </row>
    <row r="33" spans="1:9" ht="48.75" hidden="1" customHeight="1" x14ac:dyDescent="0.25">
      <c r="A33" s="1">
        <v>816</v>
      </c>
      <c r="B33" s="2" t="s">
        <v>45</v>
      </c>
      <c r="C33" s="3">
        <v>23118283</v>
      </c>
      <c r="D33" s="3">
        <v>22887100</v>
      </c>
      <c r="E33" s="3">
        <v>231183</v>
      </c>
      <c r="F33" s="9">
        <v>0</v>
      </c>
      <c r="G33" s="4">
        <v>1.0000007353487281E-2</v>
      </c>
      <c r="H33" s="26" t="s">
        <v>256</v>
      </c>
      <c r="I33" s="46" t="s">
        <v>298</v>
      </c>
    </row>
    <row r="34" spans="1:9" ht="51" hidden="1" x14ac:dyDescent="0.25">
      <c r="A34" s="1">
        <v>816</v>
      </c>
      <c r="B34" s="6" t="s">
        <v>50</v>
      </c>
      <c r="C34" s="3">
        <v>124404021.7</v>
      </c>
      <c r="D34" s="7">
        <v>114451700</v>
      </c>
      <c r="E34" s="3">
        <v>9952321.700000003</v>
      </c>
      <c r="F34" s="9">
        <v>0</v>
      </c>
      <c r="G34" s="4">
        <v>7.9999999710620315E-2</v>
      </c>
      <c r="H34" s="26" t="s">
        <v>239</v>
      </c>
      <c r="I34" s="46" t="s">
        <v>298</v>
      </c>
    </row>
    <row r="35" spans="1:9" ht="39.75" hidden="1" customHeight="1" x14ac:dyDescent="0.25">
      <c r="A35" s="5">
        <v>816</v>
      </c>
      <c r="B35" s="2" t="s">
        <v>62</v>
      </c>
      <c r="C35" s="3">
        <v>473375217.38999999</v>
      </c>
      <c r="D35" s="7">
        <v>435505200</v>
      </c>
      <c r="E35" s="9">
        <v>37870017.389999986</v>
      </c>
      <c r="F35" s="9">
        <v>0</v>
      </c>
      <c r="G35" s="4">
        <v>7.9999999997464988E-2</v>
      </c>
      <c r="H35" s="26" t="s">
        <v>253</v>
      </c>
      <c r="I35" s="46" t="s">
        <v>298</v>
      </c>
    </row>
    <row r="36" spans="1:9" ht="63.75" hidden="1" x14ac:dyDescent="0.25">
      <c r="A36" s="1">
        <v>816</v>
      </c>
      <c r="B36" s="2" t="s">
        <v>72</v>
      </c>
      <c r="C36" s="7">
        <v>240341241.31</v>
      </c>
      <c r="D36" s="7">
        <v>216723700</v>
      </c>
      <c r="E36" s="7">
        <v>18845539.199999988</v>
      </c>
      <c r="F36" s="7">
        <v>4772002.1100000003</v>
      </c>
      <c r="G36" s="11">
        <v>8.0000000271682289E-2</v>
      </c>
      <c r="H36" s="26" t="s">
        <v>294</v>
      </c>
      <c r="I36" s="46" t="s">
        <v>298</v>
      </c>
    </row>
    <row r="37" spans="1:9" ht="24" hidden="1" customHeight="1" x14ac:dyDescent="0.25">
      <c r="A37" s="121" t="s">
        <v>285</v>
      </c>
      <c r="B37" s="121"/>
      <c r="C37" s="121"/>
      <c r="D37" s="121"/>
      <c r="E37" s="121"/>
      <c r="F37" s="121"/>
      <c r="G37" s="121"/>
      <c r="H37" s="121"/>
      <c r="I37" s="121"/>
    </row>
    <row r="38" spans="1:9" ht="43.5" hidden="1" customHeight="1" x14ac:dyDescent="0.25">
      <c r="A38" s="5">
        <v>817</v>
      </c>
      <c r="B38" s="2" t="s">
        <v>64</v>
      </c>
      <c r="C38" s="3">
        <v>192175543.47999999</v>
      </c>
      <c r="D38" s="7">
        <v>176801500</v>
      </c>
      <c r="E38" s="9">
        <v>15374043.479999989</v>
      </c>
      <c r="F38" s="9">
        <v>0</v>
      </c>
      <c r="G38" s="4">
        <v>8.0000000008325675E-2</v>
      </c>
      <c r="H38" s="26" t="s">
        <v>248</v>
      </c>
      <c r="I38" s="46" t="s">
        <v>298</v>
      </c>
    </row>
    <row r="39" spans="1:9" ht="42" hidden="1" customHeight="1" x14ac:dyDescent="0.25">
      <c r="A39" s="5">
        <v>817</v>
      </c>
      <c r="B39" s="2" t="s">
        <v>65</v>
      </c>
      <c r="C39" s="3">
        <v>112438586.95999999</v>
      </c>
      <c r="D39" s="7">
        <v>103443500</v>
      </c>
      <c r="E39" s="9">
        <v>8995086.9599999934</v>
      </c>
      <c r="F39" s="9">
        <v>0</v>
      </c>
      <c r="G39" s="4">
        <v>8.0000000028459931E-2</v>
      </c>
      <c r="H39" s="26" t="s">
        <v>295</v>
      </c>
      <c r="I39" s="46" t="s">
        <v>298</v>
      </c>
    </row>
    <row r="40" spans="1:9" ht="38.25" hidden="1" x14ac:dyDescent="0.25">
      <c r="A40" s="5">
        <v>817</v>
      </c>
      <c r="B40" s="2" t="s">
        <v>66</v>
      </c>
      <c r="C40" s="3">
        <v>1817392282.6099999</v>
      </c>
      <c r="D40" s="7">
        <v>1672000900</v>
      </c>
      <c r="E40" s="9">
        <v>145391382.6099999</v>
      </c>
      <c r="F40" s="9">
        <v>0</v>
      </c>
      <c r="G40" s="4">
        <v>8.0000000000660237E-2</v>
      </c>
      <c r="H40" s="26" t="s">
        <v>260</v>
      </c>
      <c r="I40" s="46" t="s">
        <v>298</v>
      </c>
    </row>
    <row r="41" spans="1:9" ht="42" hidden="1" customHeight="1" x14ac:dyDescent="0.25">
      <c r="A41" s="1">
        <v>817</v>
      </c>
      <c r="B41" s="2" t="s">
        <v>69</v>
      </c>
      <c r="C41" s="3">
        <v>45053913.039999999</v>
      </c>
      <c r="D41" s="3">
        <v>41449600</v>
      </c>
      <c r="E41" s="9">
        <v>3604313.0399999991</v>
      </c>
      <c r="F41" s="9">
        <v>0</v>
      </c>
      <c r="G41" s="4">
        <v>7.9999999928973969E-2</v>
      </c>
      <c r="H41" s="26" t="s">
        <v>266</v>
      </c>
      <c r="I41" s="46" t="s">
        <v>298</v>
      </c>
    </row>
    <row r="42" spans="1:9" ht="42.75" hidden="1" customHeight="1" x14ac:dyDescent="0.25">
      <c r="A42" s="1">
        <v>817</v>
      </c>
      <c r="B42" s="2" t="s">
        <v>70</v>
      </c>
      <c r="C42" s="3">
        <v>626847.82999999996</v>
      </c>
      <c r="D42" s="3">
        <v>576700</v>
      </c>
      <c r="E42" s="9">
        <v>50147.829999999958</v>
      </c>
      <c r="F42" s="9">
        <v>0</v>
      </c>
      <c r="G42" s="4">
        <v>8.0000005743020533E-2</v>
      </c>
      <c r="H42" s="26" t="s">
        <v>251</v>
      </c>
      <c r="I42" s="46" t="s">
        <v>298</v>
      </c>
    </row>
    <row r="43" spans="1:9" ht="42" hidden="1" customHeight="1" x14ac:dyDescent="0.25">
      <c r="A43" s="1">
        <v>817</v>
      </c>
      <c r="B43" s="2" t="s">
        <v>71</v>
      </c>
      <c r="C43" s="9">
        <v>147379456.52000001</v>
      </c>
      <c r="D43" s="3">
        <v>135589100</v>
      </c>
      <c r="E43" s="9">
        <v>11790356.520000011</v>
      </c>
      <c r="F43" s="9">
        <v>0</v>
      </c>
      <c r="G43" s="4">
        <v>7.9999999989143741E-2</v>
      </c>
      <c r="H43" s="26" t="s">
        <v>249</v>
      </c>
      <c r="I43" s="46" t="s">
        <v>298</v>
      </c>
    </row>
    <row r="44" spans="1:9" ht="60" hidden="1" customHeight="1" x14ac:dyDescent="0.25">
      <c r="A44" s="5">
        <v>817</v>
      </c>
      <c r="B44" s="6" t="s">
        <v>68</v>
      </c>
      <c r="C44" s="3">
        <v>751224925.51999998</v>
      </c>
      <c r="D44" s="7">
        <v>628190100</v>
      </c>
      <c r="E44" s="7">
        <v>121004825.52</v>
      </c>
      <c r="F44" s="7">
        <v>2030000</v>
      </c>
      <c r="G44" s="4">
        <v>0.16151314083716353</v>
      </c>
      <c r="H44" s="26" t="s">
        <v>277</v>
      </c>
      <c r="I44" s="46" t="s">
        <v>298</v>
      </c>
    </row>
    <row r="45" spans="1:9" ht="38.25" hidden="1" x14ac:dyDescent="0.25">
      <c r="A45" s="1">
        <v>817</v>
      </c>
      <c r="B45" s="2" t="s">
        <v>75</v>
      </c>
      <c r="C45" s="7">
        <v>38844992.369999997</v>
      </c>
      <c r="D45" s="7">
        <v>37844992.369999997</v>
      </c>
      <c r="E45" s="7">
        <v>1000000</v>
      </c>
      <c r="F45" s="9">
        <v>0</v>
      </c>
      <c r="G45" s="11">
        <v>2.5743343967607531E-2</v>
      </c>
      <c r="H45" s="27" t="s">
        <v>275</v>
      </c>
      <c r="I45" s="47" t="s">
        <v>300</v>
      </c>
    </row>
    <row r="46" spans="1:9" ht="24" hidden="1" customHeight="1" x14ac:dyDescent="0.25">
      <c r="A46" s="121" t="s">
        <v>286</v>
      </c>
      <c r="B46" s="121"/>
      <c r="C46" s="121"/>
      <c r="D46" s="121"/>
      <c r="E46" s="121"/>
      <c r="F46" s="121"/>
      <c r="G46" s="121"/>
      <c r="H46" s="121"/>
      <c r="I46" s="121"/>
    </row>
    <row r="47" spans="1:9" ht="38.25" hidden="1" x14ac:dyDescent="0.25">
      <c r="A47" s="10">
        <v>819</v>
      </c>
      <c r="B47" s="2" t="s">
        <v>30</v>
      </c>
      <c r="C47" s="3">
        <v>165610290</v>
      </c>
      <c r="D47" s="3">
        <v>152361500</v>
      </c>
      <c r="E47" s="3">
        <v>13248790</v>
      </c>
      <c r="F47" s="9">
        <v>0</v>
      </c>
      <c r="G47" s="4">
        <v>7.9999799529364993E-2</v>
      </c>
      <c r="H47" s="26" t="s">
        <v>261</v>
      </c>
      <c r="I47" s="46" t="s">
        <v>298</v>
      </c>
    </row>
    <row r="48" spans="1:9" ht="38.25" hidden="1" x14ac:dyDescent="0.25">
      <c r="A48" s="1">
        <v>819</v>
      </c>
      <c r="B48" s="6" t="s">
        <v>74</v>
      </c>
      <c r="C48" s="7">
        <v>1005734448</v>
      </c>
      <c r="D48" s="7">
        <v>746080700</v>
      </c>
      <c r="E48" s="7">
        <v>259653748</v>
      </c>
      <c r="F48" s="9">
        <v>0</v>
      </c>
      <c r="G48" s="11">
        <v>0.25817326682639391</v>
      </c>
      <c r="H48" s="27" t="s">
        <v>274</v>
      </c>
      <c r="I48" s="47" t="s">
        <v>300</v>
      </c>
    </row>
    <row r="49" spans="1:9" ht="24" hidden="1" customHeight="1" x14ac:dyDescent="0.25">
      <c r="A49" s="121" t="s">
        <v>287</v>
      </c>
      <c r="B49" s="121"/>
      <c r="C49" s="121"/>
      <c r="D49" s="121"/>
      <c r="E49" s="121"/>
      <c r="F49" s="121"/>
      <c r="G49" s="121"/>
      <c r="H49" s="121"/>
      <c r="I49" s="121"/>
    </row>
    <row r="50" spans="1:9" ht="44.25" hidden="1" customHeight="1" x14ac:dyDescent="0.25">
      <c r="A50" s="34">
        <v>821</v>
      </c>
      <c r="B50" s="35" t="s">
        <v>35</v>
      </c>
      <c r="C50" s="36">
        <v>398641000</v>
      </c>
      <c r="D50" s="36">
        <v>78641000</v>
      </c>
      <c r="E50" s="36">
        <v>6838347.8299999833</v>
      </c>
      <c r="F50" s="36">
        <v>313161652.17000002</v>
      </c>
      <c r="G50" s="38">
        <v>8.0000000042115257E-2</v>
      </c>
      <c r="H50" s="39" t="s">
        <v>241</v>
      </c>
      <c r="I50" s="46" t="s">
        <v>298</v>
      </c>
    </row>
    <row r="51" spans="1:9" ht="47.25" hidden="1" customHeight="1" x14ac:dyDescent="0.25">
      <c r="A51" s="1">
        <v>821</v>
      </c>
      <c r="B51" s="2" t="s">
        <v>36</v>
      </c>
      <c r="C51" s="3">
        <v>536863584</v>
      </c>
      <c r="D51" s="3">
        <v>487761600</v>
      </c>
      <c r="E51" s="3">
        <v>42414052.170000017</v>
      </c>
      <c r="F51" s="3">
        <v>6687931.8299999833</v>
      </c>
      <c r="G51" s="4">
        <v>7.9999999993209822E-2</v>
      </c>
      <c r="H51" s="26" t="s">
        <v>250</v>
      </c>
      <c r="I51" s="46" t="s">
        <v>298</v>
      </c>
    </row>
    <row r="52" spans="1:9" ht="44.25" hidden="1" customHeight="1" x14ac:dyDescent="0.25">
      <c r="A52" s="1">
        <v>821</v>
      </c>
      <c r="B52" s="2" t="s">
        <v>54</v>
      </c>
      <c r="C52" s="3">
        <v>1280000</v>
      </c>
      <c r="D52" s="3">
        <v>1177600</v>
      </c>
      <c r="E52" s="3">
        <v>102400</v>
      </c>
      <c r="F52" s="9">
        <v>0</v>
      </c>
      <c r="G52" s="4">
        <v>0.08</v>
      </c>
      <c r="H52" s="26" t="s">
        <v>242</v>
      </c>
      <c r="I52" s="46" t="s">
        <v>298</v>
      </c>
    </row>
    <row r="53" spans="1:9" ht="43.5" hidden="1" customHeight="1" x14ac:dyDescent="0.25">
      <c r="A53" s="1">
        <v>821</v>
      </c>
      <c r="B53" s="2" t="s">
        <v>57</v>
      </c>
      <c r="C53" s="3">
        <v>74254890</v>
      </c>
      <c r="D53" s="3">
        <v>41932700</v>
      </c>
      <c r="E53" s="3">
        <v>32322190</v>
      </c>
      <c r="F53" s="9">
        <v>0</v>
      </c>
      <c r="G53" s="4">
        <v>0.43528702284792287</v>
      </c>
      <c r="H53" s="26" t="s">
        <v>243</v>
      </c>
      <c r="I53" s="46" t="s">
        <v>298</v>
      </c>
    </row>
    <row r="54" spans="1:9" ht="59.25" hidden="1" customHeight="1" x14ac:dyDescent="0.25">
      <c r="A54" s="1">
        <v>821</v>
      </c>
      <c r="B54" s="2" t="s">
        <v>32</v>
      </c>
      <c r="C54" s="3">
        <v>19477755.390000001</v>
      </c>
      <c r="D54" s="3">
        <v>8007300</v>
      </c>
      <c r="E54" s="3">
        <v>1548417.3900000001</v>
      </c>
      <c r="F54" s="3">
        <v>9922038</v>
      </c>
      <c r="G54" s="4">
        <v>0.1620409359971664</v>
      </c>
      <c r="H54" s="26" t="s">
        <v>276</v>
      </c>
      <c r="I54" s="46" t="s">
        <v>298</v>
      </c>
    </row>
    <row r="55" spans="1:9" ht="37.5" hidden="1" customHeight="1" x14ac:dyDescent="0.25">
      <c r="A55" s="1">
        <v>821</v>
      </c>
      <c r="B55" s="2" t="s">
        <v>58</v>
      </c>
      <c r="C55" s="3">
        <v>38362522</v>
      </c>
      <c r="D55" s="8">
        <v>28843400</v>
      </c>
      <c r="E55" s="8">
        <v>2508122</v>
      </c>
      <c r="F55" s="8">
        <v>7011000</v>
      </c>
      <c r="G55" s="4">
        <v>8.0000007655130739E-2</v>
      </c>
      <c r="H55" s="26" t="s">
        <v>247</v>
      </c>
      <c r="I55" s="46" t="s">
        <v>298</v>
      </c>
    </row>
    <row r="56" spans="1:9" ht="24" hidden="1" customHeight="1" x14ac:dyDescent="0.25">
      <c r="A56" s="121" t="s">
        <v>288</v>
      </c>
      <c r="B56" s="121"/>
      <c r="C56" s="121"/>
      <c r="D56" s="121"/>
      <c r="E56" s="121"/>
      <c r="F56" s="121"/>
      <c r="G56" s="121"/>
      <c r="H56" s="121"/>
      <c r="I56" s="121"/>
    </row>
    <row r="57" spans="1:9" ht="42.75" hidden="1" customHeight="1" x14ac:dyDescent="0.25">
      <c r="A57" s="34">
        <v>825</v>
      </c>
      <c r="B57" s="35" t="s">
        <v>34</v>
      </c>
      <c r="C57" s="36">
        <v>3385544</v>
      </c>
      <c r="D57" s="36">
        <v>3114700</v>
      </c>
      <c r="E57" s="36">
        <v>270844</v>
      </c>
      <c r="F57" s="37">
        <v>0</v>
      </c>
      <c r="G57" s="38">
        <v>8.0000141779282732E-2</v>
      </c>
      <c r="H57" s="39" t="s">
        <v>237</v>
      </c>
      <c r="I57" s="46" t="s">
        <v>298</v>
      </c>
    </row>
    <row r="58" spans="1:9" ht="53.25" hidden="1" customHeight="1" x14ac:dyDescent="0.25">
      <c r="A58" s="1">
        <v>825</v>
      </c>
      <c r="B58" s="6" t="s">
        <v>42</v>
      </c>
      <c r="C58" s="3">
        <v>661890000</v>
      </c>
      <c r="D58" s="3">
        <v>608940000</v>
      </c>
      <c r="E58" s="3">
        <v>52950000</v>
      </c>
      <c r="F58" s="9">
        <v>0</v>
      </c>
      <c r="G58" s="4">
        <v>7.9998187009926114E-2</v>
      </c>
      <c r="H58" s="26" t="s">
        <v>303</v>
      </c>
      <c r="I58" s="46" t="s">
        <v>298</v>
      </c>
    </row>
    <row r="59" spans="1:9" ht="47.25" hidden="1" customHeight="1" x14ac:dyDescent="0.25">
      <c r="A59" s="1">
        <v>825</v>
      </c>
      <c r="B59" s="2" t="s">
        <v>48</v>
      </c>
      <c r="C59" s="3">
        <v>125282020</v>
      </c>
      <c r="D59" s="3">
        <v>124029200</v>
      </c>
      <c r="E59" s="3">
        <v>1252820</v>
      </c>
      <c r="F59" s="9">
        <v>0</v>
      </c>
      <c r="G59" s="4">
        <v>9.9999984036017297E-3</v>
      </c>
      <c r="H59" s="26" t="s">
        <v>271</v>
      </c>
      <c r="I59" s="46" t="s">
        <v>298</v>
      </c>
    </row>
    <row r="60" spans="1:9" ht="43.5" hidden="1" customHeight="1" x14ac:dyDescent="0.25">
      <c r="A60" s="1">
        <v>825</v>
      </c>
      <c r="B60" s="2" t="s">
        <v>49</v>
      </c>
      <c r="C60" s="3">
        <v>25252525</v>
      </c>
      <c r="D60" s="3">
        <v>25000000</v>
      </c>
      <c r="E60" s="3">
        <v>252525</v>
      </c>
      <c r="F60" s="9">
        <v>0</v>
      </c>
      <c r="G60" s="4">
        <v>9.999990099999901E-3</v>
      </c>
      <c r="H60" s="26" t="s">
        <v>293</v>
      </c>
      <c r="I60" s="46" t="s">
        <v>298</v>
      </c>
    </row>
    <row r="61" spans="1:9" ht="43.5" hidden="1" customHeight="1" x14ac:dyDescent="0.25">
      <c r="A61" s="1">
        <v>825</v>
      </c>
      <c r="B61" s="2" t="s">
        <v>56</v>
      </c>
      <c r="C61" s="3">
        <v>125397012.36</v>
      </c>
      <c r="D61" s="3">
        <v>103164600</v>
      </c>
      <c r="E61" s="3">
        <v>22232412.359999999</v>
      </c>
      <c r="F61" s="3">
        <v>0</v>
      </c>
      <c r="G61" s="4">
        <v>0.17729618865378843</v>
      </c>
      <c r="H61" s="26" t="s">
        <v>302</v>
      </c>
      <c r="I61" s="46" t="s">
        <v>298</v>
      </c>
    </row>
    <row r="62" spans="1:9" ht="24" hidden="1" customHeight="1" x14ac:dyDescent="0.25">
      <c r="A62" s="121" t="s">
        <v>289</v>
      </c>
      <c r="B62" s="121"/>
      <c r="C62" s="121"/>
      <c r="D62" s="121"/>
      <c r="E62" s="121"/>
      <c r="F62" s="121"/>
      <c r="G62" s="121"/>
      <c r="H62" s="121"/>
      <c r="I62" s="121"/>
    </row>
    <row r="63" spans="1:9" ht="51" hidden="1" x14ac:dyDescent="0.25">
      <c r="A63" s="45">
        <v>832</v>
      </c>
      <c r="B63" s="35" t="s">
        <v>37</v>
      </c>
      <c r="C63" s="36">
        <v>5000000</v>
      </c>
      <c r="D63" s="36">
        <v>4600000</v>
      </c>
      <c r="E63" s="36">
        <v>400000</v>
      </c>
      <c r="F63" s="37">
        <v>0</v>
      </c>
      <c r="G63" s="38">
        <v>0.08</v>
      </c>
      <c r="H63" s="39" t="s">
        <v>246</v>
      </c>
      <c r="I63" s="46" t="s">
        <v>298</v>
      </c>
    </row>
    <row r="64" spans="1:9" ht="43.5" hidden="1" customHeight="1" x14ac:dyDescent="0.25">
      <c r="A64" s="1">
        <v>832</v>
      </c>
      <c r="B64" s="2" t="s">
        <v>73</v>
      </c>
      <c r="C64" s="7">
        <v>30664500</v>
      </c>
      <c r="D64" s="7">
        <v>29131200</v>
      </c>
      <c r="E64" s="7">
        <v>1533300</v>
      </c>
      <c r="F64" s="9">
        <v>0</v>
      </c>
      <c r="G64" s="11">
        <v>5.0002445824976767E-2</v>
      </c>
      <c r="H64" s="26" t="s">
        <v>252</v>
      </c>
      <c r="I64" s="46" t="s">
        <v>298</v>
      </c>
    </row>
    <row r="65" spans="1:9" ht="24" hidden="1" customHeight="1" x14ac:dyDescent="0.25">
      <c r="A65" s="121" t="s">
        <v>290</v>
      </c>
      <c r="B65" s="121"/>
      <c r="C65" s="121"/>
      <c r="D65" s="121"/>
      <c r="E65" s="121"/>
      <c r="F65" s="121"/>
      <c r="G65" s="121"/>
      <c r="H65" s="121"/>
      <c r="I65" s="121"/>
    </row>
    <row r="66" spans="1:9" ht="40.5" hidden="1" customHeight="1" x14ac:dyDescent="0.25">
      <c r="A66" s="34">
        <v>840</v>
      </c>
      <c r="B66" s="35" t="s">
        <v>31</v>
      </c>
      <c r="C66" s="36">
        <v>5546957</v>
      </c>
      <c r="D66" s="36">
        <v>5103200</v>
      </c>
      <c r="E66" s="36">
        <v>443757</v>
      </c>
      <c r="F66" s="37">
        <v>0</v>
      </c>
      <c r="G66" s="38">
        <v>8.000007932277102E-2</v>
      </c>
      <c r="H66" s="39" t="s">
        <v>262</v>
      </c>
      <c r="I66" s="46" t="s">
        <v>298</v>
      </c>
    </row>
    <row r="67" spans="1:9" ht="88.5" hidden="1" customHeight="1" x14ac:dyDescent="0.25">
      <c r="A67" s="5">
        <v>840</v>
      </c>
      <c r="B67" s="6" t="s">
        <v>63</v>
      </c>
      <c r="C67" s="3">
        <v>276266482.84999996</v>
      </c>
      <c r="D67" s="7">
        <v>261608569.09999999</v>
      </c>
      <c r="E67" s="9">
        <v>2642510.7999999821</v>
      </c>
      <c r="F67" s="9">
        <v>12015402.949999999</v>
      </c>
      <c r="G67" s="4">
        <v>1.0000000003784213E-2</v>
      </c>
      <c r="H67" s="39" t="s">
        <v>273</v>
      </c>
      <c r="I67" s="46" t="s">
        <v>298</v>
      </c>
    </row>
    <row r="68" spans="1:9" s="57" customFormat="1" ht="26.25" hidden="1" customHeight="1" x14ac:dyDescent="0.25">
      <c r="A68" s="122" t="s">
        <v>314</v>
      </c>
      <c r="B68" s="122"/>
      <c r="C68" s="122"/>
      <c r="D68" s="54">
        <f>SUM(D4:D67)</f>
        <v>8140893901.4700003</v>
      </c>
      <c r="E68" s="54">
        <f>SUM(E4:E67)</f>
        <v>958985284.16869545</v>
      </c>
      <c r="F68" s="54">
        <f>SUM(F4:F67)</f>
        <v>355600027.06</v>
      </c>
      <c r="G68" s="58">
        <f>E68/(E68+D68)</f>
        <v>0.10538439737553362</v>
      </c>
      <c r="H68" s="55"/>
      <c r="I68" s="56"/>
    </row>
    <row r="69" spans="1:9" s="57" customFormat="1" ht="26.25" hidden="1" customHeight="1" x14ac:dyDescent="0.25">
      <c r="A69" s="123" t="s">
        <v>315</v>
      </c>
      <c r="B69" s="123"/>
      <c r="C69" s="123"/>
      <c r="D69" s="54">
        <f>SUM(D4:D67)-D19-D20-D21-D22-D23-D36-D45-D48-D64</f>
        <v>6579473109.1000004</v>
      </c>
      <c r="E69" s="54">
        <f>SUM(E4:E67)-E19-E20-E21-E22-E23-E36-E45-E48-E64</f>
        <v>677952696.9686954</v>
      </c>
      <c r="F69" s="54">
        <f>SUM(F4:F67)-F19-F20-F21-F22-F23-F36-F45-F48-F64</f>
        <v>350828024.94999999</v>
      </c>
      <c r="G69" s="58">
        <f>E69/(E69+D69)</f>
        <v>9.3415036554943209E-2</v>
      </c>
      <c r="H69" s="55"/>
      <c r="I69" s="56"/>
    </row>
    <row r="70" spans="1:9" s="51" customFormat="1" ht="23.25" hidden="1" customHeight="1" x14ac:dyDescent="0.25">
      <c r="B70" s="52" t="s">
        <v>304</v>
      </c>
      <c r="I70" s="50"/>
    </row>
    <row r="71" spans="1:9" ht="23.25" hidden="1" customHeight="1" x14ac:dyDescent="0.25">
      <c r="B71" s="52" t="s">
        <v>310</v>
      </c>
    </row>
    <row r="72" spans="1:9" ht="23.25" hidden="1" customHeight="1" x14ac:dyDescent="0.25">
      <c r="B72" s="53" t="s">
        <v>305</v>
      </c>
    </row>
    <row r="73" spans="1:9" ht="23.25" hidden="1" customHeight="1" x14ac:dyDescent="0.25">
      <c r="B73" s="53" t="s">
        <v>306</v>
      </c>
    </row>
    <row r="74" spans="1:9" ht="23.25" hidden="1" customHeight="1" x14ac:dyDescent="0.25">
      <c r="B74" s="52" t="s">
        <v>311</v>
      </c>
    </row>
    <row r="75" spans="1:9" ht="23.25" hidden="1" customHeight="1" x14ac:dyDescent="0.25">
      <c r="B75" s="53" t="s">
        <v>312</v>
      </c>
    </row>
    <row r="76" spans="1:9" ht="18.75" x14ac:dyDescent="0.3">
      <c r="B76" s="49"/>
    </row>
  </sheetData>
  <autoFilter ref="A2:I75">
    <filterColumn colId="3">
      <filters>
        <filter val="317 813 800,00"/>
      </filters>
    </filterColumn>
  </autoFilter>
  <sortState ref="A2:K61">
    <sortCondition ref="A2:A61"/>
  </sortState>
  <mergeCells count="15">
    <mergeCell ref="A68:C68"/>
    <mergeCell ref="A69:C69"/>
    <mergeCell ref="A62:I62"/>
    <mergeCell ref="A65:I65"/>
    <mergeCell ref="A37:I37"/>
    <mergeCell ref="A46:I46"/>
    <mergeCell ref="A49:I49"/>
    <mergeCell ref="A56:I56"/>
    <mergeCell ref="A1:I1"/>
    <mergeCell ref="A3:I3"/>
    <mergeCell ref="A6:I6"/>
    <mergeCell ref="A29:I29"/>
    <mergeCell ref="A8:I8"/>
    <mergeCell ref="A11:I11"/>
    <mergeCell ref="A24:I24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  <rowBreaks count="1" manualBreakCount="1"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Приложение к ПЗ доходы</vt:lpstr>
      <vt:lpstr>data 2018</vt:lpstr>
      <vt:lpstr>для Старовойтовой</vt:lpstr>
      <vt:lpstr>'для Старовойтовой'!Заголовки_для_печати</vt:lpstr>
      <vt:lpstr>'Приложение к ПЗ доходы'!Заголовки_для_печати</vt:lpstr>
      <vt:lpstr>'Приложение к ПЗ доходы'!Область_печати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Соловьёва</dc:creator>
  <cp:lastModifiedBy>Work</cp:lastModifiedBy>
  <cp:lastPrinted>2025-05-20T12:01:03Z</cp:lastPrinted>
  <dcterms:created xsi:type="dcterms:W3CDTF">2018-12-25T15:55:39Z</dcterms:created>
  <dcterms:modified xsi:type="dcterms:W3CDTF">2025-05-27T12:19:38Z</dcterms:modified>
</cp:coreProperties>
</file>